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worksheets/sheet9.xml" ContentType="application/vnd.openxmlformats-officedocument.spreadsheetml.worksheet+xml"/>
  <Override PartName="/xl/drawings/drawing9.xml" ContentType="application/vnd.openxmlformats-officedocument.drawing+xml"/>
  <Override PartName="/xl/worksheets/sheet10.xml" ContentType="application/vnd.openxmlformats-officedocument.spreadsheetml.worksheet+xml"/>
  <Override PartName="/xl/drawings/drawing10.xml" ContentType="application/vnd.openxmlformats-officedocument.drawing+xml"/>
  <Override PartName="/xl/workbook.xml" ContentType="application/vnd.openxmlformats-officedocument.spreadsheetml.sheet.main+xml"/>
  <Default Extension="vml" ContentType="application/vnd.openxmlformats-officedocument.vmlDrawing"/>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roject Dashboard" sheetId="1" state="visible" r:id="rId1"/>
    <sheet xmlns:r="http://schemas.openxmlformats.org/officeDocument/2006/relationships" name="Immediate Actions" sheetId="2" state="visible" r:id="rId2"/>
    <sheet xmlns:r="http://schemas.openxmlformats.org/officeDocument/2006/relationships" name="Site Governance" sheetId="3" state="visible" r:id="rId3"/>
    <sheet xmlns:r="http://schemas.openxmlformats.org/officeDocument/2006/relationships" name="Emergency Readiness" sheetId="4" state="visible" r:id="rId4"/>
    <sheet xmlns:r="http://schemas.openxmlformats.org/officeDocument/2006/relationships" name="Public Interface" sheetId="5" state="visible" r:id="rId5"/>
    <sheet xmlns:r="http://schemas.openxmlformats.org/officeDocument/2006/relationships" name="Excavation" sheetId="6" state="visible" r:id="rId6"/>
    <sheet xmlns:r="http://schemas.openxmlformats.org/officeDocument/2006/relationships" name="Lifting &amp; Energy" sheetId="7" state="visible" r:id="rId7"/>
    <sheet xmlns:r="http://schemas.openxmlformats.org/officeDocument/2006/relationships" name="Welfare &amp; Environment" sheetId="8" state="visible" r:id="rId8"/>
    <sheet xmlns:r="http://schemas.openxmlformats.org/officeDocument/2006/relationships" name="Reporting &amp; Briefing" sheetId="9" state="visible" r:id="rId9"/>
    <sheet xmlns:r="http://schemas.openxmlformats.org/officeDocument/2006/relationships" name="Sources &amp; How to Use" sheetId="10" state="visible" r:id="rId10"/>
  </sheets>
  <definedNames>
    <definedName name="_xlnm.Print_Area" localSheetId="0">'Project Dashboard'!$A$1:$L$36</definedName>
    <definedName name="_xlnm._FilterDatabase" localSheetId="1" hidden="1">'Immediate Actions'!$A$8:$L$42</definedName>
    <definedName name="_xlnm.Print_Titles" localSheetId="1">'Immediate Actions'!$1:$8</definedName>
    <definedName name="_xlnm.Print_Area" localSheetId="1">'Immediate Actions'!$A$1:$L$42</definedName>
    <definedName name="_xlnm._FilterDatabase" localSheetId="2" hidden="1">'Site Governance'!$A$8:$L$15</definedName>
    <definedName name="_xlnm.Print_Titles" localSheetId="2">'Site Governance'!$1:$8</definedName>
    <definedName name="_xlnm.Print_Area" localSheetId="2">'Site Governance'!$A$1:$L$17</definedName>
    <definedName name="_xlnm._FilterDatabase" localSheetId="3" hidden="1">'Emergency Readiness'!$A$8:$L$17</definedName>
    <definedName name="_xlnm.Print_Titles" localSheetId="3">'Emergency Readiness'!$1:$8</definedName>
    <definedName name="_xlnm.Print_Area" localSheetId="3">'Emergency Readiness'!$A$1:$L$19</definedName>
    <definedName name="_xlnm._FilterDatabase" localSheetId="4" hidden="1">'Public Interface'!$A$8:$L$17</definedName>
    <definedName name="_xlnm.Print_Titles" localSheetId="4">'Public Interface'!$1:$8</definedName>
    <definedName name="_xlnm.Print_Area" localSheetId="4">'Public Interface'!$A$1:$L$19</definedName>
    <definedName name="_xlnm._FilterDatabase" localSheetId="5" hidden="1">'Excavation'!$A$8:$L$16</definedName>
    <definedName name="_xlnm.Print_Titles" localSheetId="5">'Excavation'!$1:$8</definedName>
    <definedName name="_xlnm.Print_Area" localSheetId="5">'Excavation'!$A$1:$L$18</definedName>
    <definedName name="_xlnm._FilterDatabase" localSheetId="6" hidden="1">'Lifting &amp; Energy'!$A$8:$L$17</definedName>
    <definedName name="_xlnm.Print_Titles" localSheetId="6">'Lifting &amp; Energy'!$1:$8</definedName>
    <definedName name="_xlnm.Print_Area" localSheetId="6">'Lifting &amp; Energy'!$A$1:$L$19</definedName>
    <definedName name="_xlnm._FilterDatabase" localSheetId="7" hidden="1">'Welfare &amp; Environment'!$A$8:$L$15</definedName>
    <definedName name="_xlnm.Print_Titles" localSheetId="7">'Welfare &amp; Environment'!$1:$8</definedName>
    <definedName name="_xlnm.Print_Area" localSheetId="7">'Welfare &amp; Environment'!$A$1:$L$17</definedName>
    <definedName name="_xlnm._FilterDatabase" localSheetId="8" hidden="1">'Reporting &amp; Briefing'!$A$8:$L$16</definedName>
    <definedName name="_xlnm.Print_Titles" localSheetId="8">'Reporting &amp; Briefing'!$1:$8</definedName>
    <definedName name="_xlnm.Print_Area" localSheetId="8">'Reporting &amp; Briefing'!$A$1:$L$18</definedName>
    <definedName name="_xlnm.Print_Titles" localSheetId="9">'Sources &amp; How to Use'!$1:$2</definedName>
    <definedName name="_xlnm.Print_Area" localSheetId="9">'Sources &amp; How to Use'!$A$1:$H$27</definedName>
  </definedNames>
  <calcPr calcId="191029" fullCalcOnLoad="1" forceFullCalc="1"/>
</workbook>
</file>

<file path=xl/styles.xml><?xml version="1.0" encoding="utf-8"?>
<styleSheet xmlns="http://schemas.openxmlformats.org/spreadsheetml/2006/main">
  <numFmts count="1">
    <numFmt numFmtId="164" formatCode="dd-mmm-yyyy"/>
  </numFmts>
  <fonts count="15">
    <font>
      <name val="Calibri"/>
      <family val="2"/>
      <color theme="1"/>
      <sz val="11"/>
      <scheme val="minor"/>
    </font>
    <font>
      <name val="Carlito"/>
      <b val="1"/>
      <color rgb="00FFFFFF"/>
      <sz val="19"/>
    </font>
    <font>
      <name val="Carlito"/>
      <b val="1"/>
      <color rgb="00FFFFFF"/>
      <sz val="11"/>
    </font>
    <font>
      <name val="Carlito"/>
      <b val="1"/>
      <color rgb="00243247"/>
      <sz val="11"/>
    </font>
    <font>
      <name val="Carlito"/>
      <color rgb="00243247"/>
      <sz val="11"/>
    </font>
    <font>
      <name val="Carlito"/>
      <b val="1"/>
      <color rgb="000F1B3D"/>
      <sz val="11"/>
    </font>
    <font>
      <name val="Carlito"/>
      <b val="1"/>
      <color rgb="00981B1E"/>
      <sz val="11"/>
    </font>
    <font>
      <name val="Carlito"/>
      <b val="1"/>
      <color rgb="00009BA3"/>
      <sz val="11"/>
      <u val="single"/>
    </font>
    <font>
      <name val="Carlito"/>
      <b val="1"/>
      <color rgb="00FFFFFF"/>
      <sz val="20"/>
    </font>
    <font>
      <name val="Carlito"/>
      <b val="1"/>
      <color rgb="000F1B3D"/>
      <sz val="15"/>
    </font>
    <font>
      <name val="Carlito"/>
      <b val="1"/>
      <color rgb="00243247"/>
      <sz val="12"/>
    </font>
    <font>
      <name val="Carlito"/>
      <b val="1"/>
      <color rgb="00009BA3"/>
      <sz val="11"/>
    </font>
    <font>
      <name val="Carlito"/>
      <b val="1"/>
      <color rgb="00FFFFFF"/>
      <sz val="18"/>
    </font>
    <font>
      <name val="Carlito"/>
      <color rgb="000F1B3D"/>
      <sz val="11"/>
    </font>
    <font>
      <name val="Carlito"/>
      <b val="1"/>
      <color rgb="000F1B3D"/>
      <sz val="12"/>
    </font>
  </fonts>
  <fills count="11">
    <fill>
      <patternFill/>
    </fill>
    <fill>
      <patternFill patternType="gray125"/>
    </fill>
    <fill>
      <patternFill patternType="solid">
        <fgColor rgb="000F1B3D"/>
      </patternFill>
    </fill>
    <fill>
      <patternFill patternType="solid">
        <fgColor rgb="00009BA3"/>
      </patternFill>
    </fill>
    <fill>
      <patternFill patternType="solid">
        <fgColor rgb="00EDF1F5"/>
      </patternFill>
    </fill>
    <fill>
      <patternFill patternType="solid">
        <fgColor rgb="00FFF1CE"/>
      </patternFill>
    </fill>
    <fill>
      <patternFill patternType="solid">
        <fgColor rgb="00FFFFFF"/>
      </patternFill>
    </fill>
    <fill>
      <patternFill patternType="solid">
        <fgColor rgb="00EAF5FB"/>
      </patternFill>
    </fill>
    <fill>
      <patternFill patternType="solid">
        <fgColor rgb="00EAF6F7"/>
      </patternFill>
    </fill>
    <fill>
      <patternFill patternType="solid">
        <fgColor rgb="00EAE6DD"/>
      </patternFill>
    </fill>
    <fill>
      <patternFill patternType="solid">
        <fgColor rgb="003933A8"/>
      </patternFill>
    </fill>
  </fills>
  <borders count="21">
    <border>
      <left/>
      <right/>
      <top/>
      <bottom/>
      <diagonal/>
    </border>
    <border>
      <left style="thin">
        <color rgb="00CCD5DF"/>
      </left>
      <right style="thin">
        <color rgb="00CCD5DF"/>
      </right>
      <top style="thin">
        <color rgb="00CCD5DF"/>
      </top>
      <bottom style="thin">
        <color rgb="00CCD5DF"/>
      </bottom>
    </border>
    <border>
      <left/>
      <right/>
      <top style="thin">
        <color rgb="00CCD5DF"/>
      </top>
      <bottom/>
      <diagonal/>
    </border>
    <border>
      <left/>
      <right style="thin">
        <color rgb="00CCD5DF"/>
      </right>
      <top style="thin">
        <color rgb="00CCD5DF"/>
      </top>
      <bottom/>
      <diagonal/>
    </border>
    <border>
      <left/>
      <right/>
      <top style="thin">
        <color rgb="00CCD5DF"/>
      </top>
      <bottom style="thin">
        <color rgb="00CCD5DF"/>
      </bottom>
      <diagonal/>
    </border>
    <border>
      <left/>
      <right style="thin">
        <color rgb="00CCD5DF"/>
      </right>
      <top style="thin">
        <color rgb="00CCD5DF"/>
      </top>
      <bottom style="thin">
        <color rgb="00CCD5DF"/>
      </bottom>
      <diagonal/>
    </border>
    <border>
      <left style="thin">
        <color rgb="00CCD5DF"/>
      </left>
      <right/>
      <top/>
      <bottom/>
      <diagonal/>
    </border>
    <border>
      <left/>
      <right style="thin">
        <color rgb="00CCD5DF"/>
      </right>
      <top/>
      <bottom/>
      <diagonal/>
    </border>
    <border>
      <left style="thin">
        <color rgb="00CCD5DF"/>
      </left>
      <right/>
      <top/>
      <bottom style="thin">
        <color rgb="00CCD5DF"/>
      </bottom>
      <diagonal/>
    </border>
    <border>
      <left/>
      <right/>
      <top/>
      <bottom style="thin">
        <color rgb="00CCD5DF"/>
      </bottom>
      <diagonal/>
    </border>
    <border>
      <left/>
      <right style="thin">
        <color rgb="00CCD5DF"/>
      </right>
      <top/>
      <bottom style="thin">
        <color rgb="00CCD5DF"/>
      </bottom>
      <diagonal/>
    </border>
    <border>
      <left style="thin">
        <color rgb="00C9CDDA"/>
      </left>
      <right style="thin">
        <color rgb="00C9CDDA"/>
      </right>
      <top style="thin">
        <color rgb="00C9CDDA"/>
      </top>
      <bottom style="thin">
        <color rgb="00C9CDDA"/>
      </bottom>
    </border>
    <border>
      <left/>
      <right/>
      <top style="thin">
        <color rgb="00C9CDDA"/>
      </top>
      <bottom style="thin">
        <color rgb="00C9CDDA"/>
      </bottom>
      <diagonal/>
    </border>
    <border>
      <left/>
      <right style="thin">
        <color rgb="00C9CDDA"/>
      </right>
      <top style="thin">
        <color rgb="00C9CDDA"/>
      </top>
      <bottom style="thin">
        <color rgb="00C9CDDA"/>
      </bottom>
      <diagonal/>
    </border>
    <border>
      <left/>
      <right/>
      <top style="thin">
        <color rgb="00C9CDDA"/>
      </top>
      <bottom/>
      <diagonal/>
    </border>
    <border>
      <left/>
      <right style="thin">
        <color rgb="00C9CDDA"/>
      </right>
      <top style="thin">
        <color rgb="00C9CDDA"/>
      </top>
      <bottom/>
      <diagonal/>
    </border>
    <border>
      <left style="thin">
        <color rgb="00C9CDDA"/>
      </left>
      <right/>
      <top/>
      <bottom/>
      <diagonal/>
    </border>
    <border>
      <left/>
      <right style="thin">
        <color rgb="00C9CDDA"/>
      </right>
      <top/>
      <bottom/>
      <diagonal/>
    </border>
    <border>
      <left style="thin">
        <color rgb="00C9CDDA"/>
      </left>
      <right/>
      <top/>
      <bottom style="thin">
        <color rgb="00C9CDDA"/>
      </bottom>
      <diagonal/>
    </border>
    <border>
      <left/>
      <right/>
      <top/>
      <bottom style="thin">
        <color rgb="00C9CDDA"/>
      </bottom>
      <diagonal/>
    </border>
    <border>
      <left/>
      <right style="thin">
        <color rgb="00C9CDDA"/>
      </right>
      <top/>
      <bottom style="thin">
        <color rgb="00C9CDDA"/>
      </bottom>
      <diagonal/>
    </border>
  </borders>
  <cellStyleXfs count="1">
    <xf numFmtId="0" fontId="0" fillId="0" borderId="0"/>
  </cellStyleXfs>
  <cellXfs count="61">
    <xf numFmtId="0" fontId="0" fillId="0" borderId="0" pivotButton="0" quotePrefix="0" xfId="0"/>
    <xf numFmtId="0" fontId="8" fillId="2" borderId="1" applyAlignment="1" pivotButton="0" quotePrefix="0" xfId="0">
      <alignment vertical="top" wrapText="1"/>
    </xf>
    <xf numFmtId="0" fontId="2" fillId="3" borderId="1" applyAlignment="1" pivotButton="0" quotePrefix="0" xfId="0">
      <alignment vertical="top" wrapText="1"/>
    </xf>
    <xf numFmtId="0" fontId="3" fillId="5" borderId="1" applyAlignment="1" pivotButton="0" quotePrefix="0" xfId="0">
      <alignment vertical="top" wrapText="1"/>
    </xf>
    <xf numFmtId="0" fontId="3" fillId="0" borderId="1" applyAlignment="1" pivotButton="0" quotePrefix="0" xfId="0">
      <alignment vertical="top" wrapText="1"/>
    </xf>
    <xf numFmtId="0" fontId="4" fillId="7" borderId="1" applyAlignment="1" pivotButton="0" quotePrefix="0" xfId="0">
      <alignment vertical="top" wrapText="1"/>
    </xf>
    <xf numFmtId="0" fontId="3" fillId="4" borderId="1" applyAlignment="1" pivotButton="0" quotePrefix="0" xfId="0">
      <alignment vertical="top" wrapText="1"/>
    </xf>
    <xf numFmtId="0" fontId="9" fillId="6" borderId="1" applyAlignment="1" pivotButton="0" quotePrefix="0" xfId="0">
      <alignment vertical="top" wrapText="1"/>
    </xf>
    <xf numFmtId="9" fontId="9" fillId="6" borderId="1" applyAlignment="1" pivotButton="0" quotePrefix="0" xfId="0">
      <alignment vertical="top" wrapText="1"/>
    </xf>
    <xf numFmtId="164" fontId="4" fillId="7" borderId="1" applyAlignment="1" pivotButton="0" quotePrefix="0" xfId="0">
      <alignment vertical="top" wrapText="1"/>
    </xf>
    <xf numFmtId="0" fontId="10" fillId="5" borderId="1" applyAlignment="1" pivotButton="0" quotePrefix="0" xfId="0">
      <alignment vertical="top" wrapText="1"/>
    </xf>
    <xf numFmtId="0" fontId="3" fillId="7" borderId="1" applyAlignment="1" pivotButton="0" quotePrefix="0" xfId="0">
      <alignment vertical="top" wrapText="1"/>
    </xf>
    <xf numFmtId="0" fontId="11" fillId="6" borderId="1" applyAlignment="1" pivotButton="0" quotePrefix="0" xfId="0">
      <alignment vertical="top" wrapText="1"/>
    </xf>
    <xf numFmtId="0" fontId="1" fillId="2" borderId="1" applyAlignment="1" pivotButton="0" quotePrefix="0" xfId="0">
      <alignment vertical="top" wrapText="1"/>
    </xf>
    <xf numFmtId="0" fontId="2" fillId="2" borderId="1" applyAlignment="1" pivotButton="0" quotePrefix="0" xfId="0">
      <alignment vertical="top" wrapText="1"/>
    </xf>
    <xf numFmtId="0" fontId="7" fillId="6" borderId="1" applyAlignment="1" pivotButton="0" quotePrefix="0" xfId="0">
      <alignment vertical="top" wrapText="1"/>
    </xf>
    <xf numFmtId="0" fontId="4" fillId="6" borderId="1" applyAlignment="1" pivotButton="0" quotePrefix="0" xfId="0">
      <alignment vertical="top" wrapText="1"/>
    </xf>
    <xf numFmtId="164" fontId="4" fillId="6" borderId="1" applyAlignment="1" pivotButton="0" quotePrefix="0" xfId="0">
      <alignment vertical="top" wrapText="1"/>
    </xf>
    <xf numFmtId="0" fontId="7" fillId="4" borderId="1" applyAlignment="1" pivotButton="0" quotePrefix="0" xfId="0">
      <alignment vertical="top" wrapText="1"/>
    </xf>
    <xf numFmtId="0" fontId="4" fillId="4" borderId="1" applyAlignment="1" pivotButton="0" quotePrefix="0" xfId="0">
      <alignment vertical="top" wrapText="1"/>
    </xf>
    <xf numFmtId="164" fontId="4" fillId="4" borderId="1" applyAlignment="1" pivotButton="0" quotePrefix="0" xfId="0">
      <alignment vertical="top" wrapText="1"/>
    </xf>
    <xf numFmtId="0" fontId="5" fillId="6" borderId="1" applyAlignment="1" pivotButton="0" quotePrefix="0" xfId="0">
      <alignment vertical="top" wrapText="1"/>
    </xf>
    <xf numFmtId="0" fontId="6" fillId="4" borderId="1" applyAlignment="1" pivotButton="0" quotePrefix="0" xfId="0">
      <alignment vertical="top" wrapText="1"/>
    </xf>
    <xf numFmtId="0" fontId="6" fillId="6" borderId="1" applyAlignment="1" pivotButton="0" quotePrefix="0" xfId="0">
      <alignment vertical="top" wrapText="1"/>
    </xf>
    <xf numFmtId="0" fontId="5" fillId="4" borderId="1" applyAlignment="1" pivotButton="0" quotePrefix="0" xfId="0">
      <alignment vertical="top" wrapText="1"/>
    </xf>
    <xf numFmtId="0" fontId="12" fillId="2" borderId="1" applyAlignment="1" pivotButton="0" quotePrefix="0" xfId="0">
      <alignment vertical="top" wrapText="1"/>
    </xf>
    <xf numFmtId="0" fontId="3" fillId="6" borderId="1" applyAlignment="1" pivotButton="0" quotePrefix="0" xfId="0">
      <alignment vertical="top" wrapText="1"/>
    </xf>
    <xf numFmtId="0" fontId="8" fillId="2" borderId="11" applyAlignment="1" pivotButton="0" quotePrefix="0" xfId="0">
      <alignment vertical="top" wrapText="1"/>
    </xf>
    <xf numFmtId="0" fontId="12" fillId="2" borderId="11" applyAlignment="1" pivotButton="0" quotePrefix="0" xfId="0">
      <alignment vertical="center" wrapText="1"/>
    </xf>
    <xf numFmtId="0" fontId="2" fillId="3" borderId="11" applyAlignment="1" pivotButton="0" quotePrefix="0" xfId="0">
      <alignment vertical="top" wrapText="1"/>
    </xf>
    <xf numFmtId="0" fontId="0" fillId="0" borderId="12" pivotButton="0" quotePrefix="0" xfId="0"/>
    <xf numFmtId="0" fontId="0" fillId="0" borderId="13" pivotButton="0" quotePrefix="0" xfId="0"/>
    <xf numFmtId="0" fontId="5" fillId="5" borderId="11" applyAlignment="1" pivotButton="0" quotePrefix="0" xfId="0">
      <alignment vertical="top" wrapText="1"/>
    </xf>
    <xf numFmtId="0" fontId="5" fillId="0" borderId="11" applyAlignment="1" pivotButton="0" quotePrefix="0" xfId="0">
      <alignment vertical="top" wrapText="1"/>
    </xf>
    <xf numFmtId="0" fontId="13" fillId="8" borderId="11" applyAlignment="1" pivotButton="0" quotePrefix="0" xfId="0">
      <alignment vertical="top" wrapText="1"/>
    </xf>
    <xf numFmtId="0" fontId="5" fillId="9" borderId="11" applyAlignment="1" pivotButton="0" quotePrefix="0" xfId="0">
      <alignment vertical="top" wrapText="1"/>
    </xf>
    <xf numFmtId="0" fontId="9" fillId="6" borderId="11" applyAlignment="1" pivotButton="0" quotePrefix="0" xfId="0">
      <alignment vertical="top" wrapText="1"/>
    </xf>
    <xf numFmtId="9" fontId="9" fillId="6" borderId="11" applyAlignment="1" pivotButton="0" quotePrefix="0" xfId="0">
      <alignment vertical="top" wrapText="1"/>
    </xf>
    <xf numFmtId="164" fontId="13" fillId="8" borderId="11" applyAlignment="1" pivotButton="0" quotePrefix="0" xfId="0">
      <alignment vertical="top" wrapText="1"/>
    </xf>
    <xf numFmtId="0" fontId="14" fillId="5" borderId="11" applyAlignment="1" pivotButton="0" quotePrefix="0" xfId="0">
      <alignment vertical="top" wrapText="1"/>
    </xf>
    <xf numFmtId="0" fontId="5" fillId="8" borderId="11" applyAlignment="1" pivotButton="0" quotePrefix="0" xfId="0">
      <alignment vertical="top" wrapText="1"/>
    </xf>
    <xf numFmtId="0" fontId="0" fillId="0" borderId="14" pivotButton="0" quotePrefix="0" xfId="0"/>
    <xf numFmtId="0" fontId="0" fillId="0" borderId="15" pivotButton="0" quotePrefix="0" xfId="0"/>
    <xf numFmtId="0" fontId="0" fillId="0" borderId="16" pivotButton="0" quotePrefix="0" xfId="0"/>
    <xf numFmtId="0" fontId="0" fillId="0" borderId="17" pivotButton="0" quotePrefix="0" xfId="0"/>
    <xf numFmtId="0" fontId="0" fillId="0" borderId="18" pivotButton="0" quotePrefix="0" xfId="0"/>
    <xf numFmtId="0" fontId="0" fillId="0" borderId="19" pivotButton="0" quotePrefix="0" xfId="0"/>
    <xf numFmtId="0" fontId="0" fillId="0" borderId="20" pivotButton="0" quotePrefix="0" xfId="0"/>
    <xf numFmtId="0" fontId="11" fillId="6" borderId="11" applyAlignment="1" pivotButton="0" quotePrefix="0" xfId="0">
      <alignment vertical="top" wrapText="1"/>
    </xf>
    <xf numFmtId="0" fontId="1" fillId="2" borderId="11" applyAlignment="1" pivotButton="0" quotePrefix="0" xfId="0">
      <alignment vertical="top" wrapText="1"/>
    </xf>
    <xf numFmtId="0" fontId="2" fillId="10" borderId="11" applyAlignment="1" pivotButton="0" quotePrefix="0" xfId="0">
      <alignment vertical="top" wrapText="1"/>
    </xf>
    <xf numFmtId="0" fontId="7" fillId="6" borderId="11" applyAlignment="1" pivotButton="0" quotePrefix="0" xfId="0">
      <alignment vertical="top" wrapText="1"/>
    </xf>
    <xf numFmtId="0" fontId="13" fillId="6" borderId="11" applyAlignment="1" pivotButton="0" quotePrefix="0" xfId="0">
      <alignment vertical="top" wrapText="1"/>
    </xf>
    <xf numFmtId="164" fontId="13" fillId="6" borderId="11" applyAlignment="1" pivotButton="0" quotePrefix="0" xfId="0">
      <alignment vertical="top" wrapText="1"/>
    </xf>
    <xf numFmtId="0" fontId="7" fillId="9" borderId="11" applyAlignment="1" pivotButton="0" quotePrefix="0" xfId="0">
      <alignment vertical="top" wrapText="1"/>
    </xf>
    <xf numFmtId="0" fontId="13" fillId="9" borderId="11" applyAlignment="1" pivotButton="0" quotePrefix="0" xfId="0">
      <alignment vertical="top" wrapText="1"/>
    </xf>
    <xf numFmtId="164" fontId="13" fillId="9" borderId="11" applyAlignment="1" pivotButton="0" quotePrefix="0" xfId="0">
      <alignment vertical="top" wrapText="1"/>
    </xf>
    <xf numFmtId="0" fontId="5" fillId="6" borderId="11" applyAlignment="1" pivotButton="0" quotePrefix="0" xfId="0">
      <alignment vertical="top" wrapText="1"/>
    </xf>
    <xf numFmtId="0" fontId="6" fillId="9" borderId="11" applyAlignment="1" pivotButton="0" quotePrefix="0" xfId="0">
      <alignment vertical="top" wrapText="1"/>
    </xf>
    <xf numFmtId="0" fontId="6" fillId="6" borderId="11" applyAlignment="1" pivotButton="0" quotePrefix="0" xfId="0">
      <alignment vertical="top" wrapText="1"/>
    </xf>
    <xf numFmtId="0" fontId="12" fillId="2" borderId="11" applyAlignment="1" pivotButton="0" quotePrefix="0" xfId="0">
      <alignment vertical="top" wrapText="1"/>
    </xf>
  </cellXfs>
  <cellStyles count="1">
    <cellStyle name="Normal" xfId="0" builtinId="0" hidden="0"/>
  </cellStyles>
  <dxfs count="4">
    <dxf>
      <fill>
        <patternFill patternType="solid">
          <fgColor rgb="00E2F0D9"/>
        </patternFill>
      </fill>
    </dxf>
    <dxf>
      <fill>
        <patternFill patternType="solid">
          <fgColor rgb="00FCE4E4"/>
        </patternFill>
      </fill>
    </dxf>
    <dxf>
      <fill>
        <patternFill patternType="solid">
          <fgColor rgb="00FFF1CE"/>
        </patternFill>
      </fill>
    </dxf>
    <dxf>
      <fill>
        <patternFill patternType="solid">
          <fgColor rgb="00EDF1F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styles" Target="styles.xml" Id="rId11"/><Relationship Type="http://schemas.openxmlformats.org/officeDocument/2006/relationships/theme" Target="theme/theme1.xml" Id="rId12"/></Relationships>
</file>

<file path=xl/drawings/_rels/drawing1.xml.rels><Relationships xmlns="http://schemas.openxmlformats.org/package/2006/relationships"><Relationship Type="http://schemas.openxmlformats.org/officeDocument/2006/relationships/image" Target="/xl/media/image1.png" Id="rId1"/></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image" Target="/xl/media/image4.png" Id="rId1"/></Relationships>
</file>

<file path=xl/drawings/_rels/drawing5.xml.rels><Relationships xmlns="http://schemas.openxmlformats.org/package/2006/relationships"><Relationship Type="http://schemas.openxmlformats.org/officeDocument/2006/relationships/image" Target="/xl/media/image5.png" Id="rId1"/></Relationships>
</file>

<file path=xl/drawings/_rels/drawing6.xml.rels><Relationships xmlns="http://schemas.openxmlformats.org/package/2006/relationships"><Relationship Type="http://schemas.openxmlformats.org/officeDocument/2006/relationships/image" Target="/xl/media/image6.png" Id="rId1"/></Relationships>
</file>

<file path=xl/drawings/_rels/drawing7.xml.rels><Relationships xmlns="http://schemas.openxmlformats.org/package/2006/relationships"><Relationship Type="http://schemas.openxmlformats.org/officeDocument/2006/relationships/image" Target="/xl/media/image7.png" Id="rId1"/></Relationships>
</file>

<file path=xl/drawings/_rels/drawing8.xml.rels><Relationships xmlns="http://schemas.openxmlformats.org/package/2006/relationships"><Relationship Type="http://schemas.openxmlformats.org/officeDocument/2006/relationships/image" Target="/xl/media/image8.png" Id="rId1"/></Relationships>
</file>

<file path=xl/drawings/_rels/drawing9.xml.rels><Relationships xmlns="http://schemas.openxmlformats.org/package/2006/relationships"><Relationship Type="http://schemas.openxmlformats.org/officeDocument/2006/relationships/image" Target="/xl/media/image9.png" Id="rId1"/></Relationships>
</file>

<file path=xl/drawings/_rels/drawing10.xml.rels><Relationships xmlns="http://schemas.openxmlformats.org/package/2006/relationships"><Relationship Type="http://schemas.openxmlformats.org/officeDocument/2006/relationships/image" Target="/xl/media/image10.png" Id="rId1"/></Relationships>
</file>

<file path=xl/drawings/_rels/sitesafetyHeader1.vml.rels><Relationships xmlns="http://schemas.openxmlformats.org/package/2006/relationships"><Relationship Id="rId1" Type="http://schemas.openxmlformats.org/officeDocument/2006/relationships/image" Target="../media/sitesafety_print_watermark.png"/></Relationships>
</file>

<file path=xl/drawings/_rels/sitesafetyHeader2.vml.rels><Relationships xmlns="http://schemas.openxmlformats.org/package/2006/relationships"><Relationship Id="rId1" Type="http://schemas.openxmlformats.org/officeDocument/2006/relationships/image" Target="../media/sitesafety_print_watermark.png"/></Relationships>
</file>

<file path=xl/drawings/_rels/sitesafetyHeader3.vml.rels><Relationships xmlns="http://schemas.openxmlformats.org/package/2006/relationships"><Relationship Id="rId1" Type="http://schemas.openxmlformats.org/officeDocument/2006/relationships/image" Target="../media/sitesafety_print_watermark.png"/></Relationships>
</file>

<file path=xl/drawings/_rels/sitesafetyHeader4.vml.rels><Relationships xmlns="http://schemas.openxmlformats.org/package/2006/relationships"><Relationship Id="rId1" Type="http://schemas.openxmlformats.org/officeDocument/2006/relationships/image" Target="../media/sitesafety_print_watermark.png"/></Relationships>
</file>

<file path=xl/drawings/_rels/sitesafetyHeader5.vml.rels><Relationships xmlns="http://schemas.openxmlformats.org/package/2006/relationships"><Relationship Id="rId1" Type="http://schemas.openxmlformats.org/officeDocument/2006/relationships/image" Target="../media/sitesafety_print_watermark.png"/></Relationships>
</file>

<file path=xl/drawings/_rels/sitesafetyHeader6.vml.rels><Relationships xmlns="http://schemas.openxmlformats.org/package/2006/relationships"><Relationship Id="rId1" Type="http://schemas.openxmlformats.org/officeDocument/2006/relationships/image" Target="../media/sitesafety_print_watermark.png"/></Relationships>
</file>

<file path=xl/drawings/_rels/sitesafetyHeader7.vml.rels><Relationships xmlns="http://schemas.openxmlformats.org/package/2006/relationships"><Relationship Id="rId1" Type="http://schemas.openxmlformats.org/officeDocument/2006/relationships/image" Target="../media/sitesafety_print_watermark.png"/></Relationships>
</file>

<file path=xl/drawings/_rels/sitesafetyHeader8.vml.rels><Relationships xmlns="http://schemas.openxmlformats.org/package/2006/relationships"><Relationship Id="rId1" Type="http://schemas.openxmlformats.org/officeDocument/2006/relationships/image" Target="../media/sitesafety_print_watermark.png"/></Relationships>
</file>

<file path=xl/drawings/_rels/sitesafetyHeader9.vml.rels><Relationships xmlns="http://schemas.openxmlformats.org/package/2006/relationships"><Relationship Id="rId1" Type="http://schemas.openxmlformats.org/officeDocument/2006/relationships/image" Target="../media/sitesafety_print_watermark.png"/></Relationships>
</file>

<file path=xl/drawings/_rels/sitesafetyHeader10.vml.rels><Relationships xmlns="http://schemas.openxmlformats.org/package/2006/relationships"><Relationship Id="rId1" Type="http://schemas.openxmlformats.org/officeDocument/2006/relationships/image" Target="../media/sitesafety_print_watermark.png"/></Relationships>
</file>

<file path=xl/drawings/drawing1.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6.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7.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8.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9.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10.xml><?xml version="1.0" encoding="utf-8"?>
<wsDr xmlns="http://schemas.openxmlformats.org/drawingml/2006/spreadsheetDrawing">
  <oneCellAnchor>
    <from>
      <col>0</col>
      <colOff>57150</colOff>
      <row>0</row>
      <rowOff>47625</rowOff>
    </from>
    <ext cx="571500" cy="5715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0F1B3D"/>
      </a:accent1>
      <a:accent2>
        <a:srgbClr val="009BA3"/>
      </a:accent2>
      <a:accent3>
        <a:srgbClr val="3933A8"/>
      </a:accent3>
      <a:accent4>
        <a:srgbClr val="EAE6DD"/>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Site Governance'!A1" TargetMode="External" Id="rId1"/><Relationship Type="http://schemas.openxmlformats.org/officeDocument/2006/relationships/hyperlink" Target="#'Emergency Readiness'!A1" TargetMode="External" Id="rId2"/><Relationship Type="http://schemas.openxmlformats.org/officeDocument/2006/relationships/hyperlink" Target="#'Public Interface'!A1" TargetMode="External" Id="rId3"/><Relationship Type="http://schemas.openxmlformats.org/officeDocument/2006/relationships/hyperlink" Target="#'Excavation'!A1" TargetMode="External" Id="rId4"/><Relationship Type="http://schemas.openxmlformats.org/officeDocument/2006/relationships/hyperlink" Target="#'Lifting &amp; Energy'!A1" TargetMode="External" Id="rId5"/><Relationship Type="http://schemas.openxmlformats.org/officeDocument/2006/relationships/hyperlink" Target="#'Welfare &amp; Environment'!A1" TargetMode="External" Id="rId6"/><Relationship Type="http://schemas.openxmlformats.org/officeDocument/2006/relationships/hyperlink" Target="#'Reporting &amp; Briefing'!A1" TargetMode="External" Id="rId7"/><Relationship Type="http://schemas.openxmlformats.org/officeDocument/2006/relationships/hyperlink" Target="#'Immediate Actions'!A1" TargetMode="External" Id="rId8"/><Relationship Type="http://schemas.openxmlformats.org/officeDocument/2006/relationships/drawing" Target="/xl/drawings/drawing1.xml" Id="rId9"/><Relationship Id="rIdSiteSafetyHeader" Type="http://schemas.openxmlformats.org/officeDocument/2006/relationships/vmlDrawing" Target="../drawings/sitesafetyHeader1.vml"/></Relationships>
</file>

<file path=xl/worksheets/_rels/sheet2.xml.rels><Relationships xmlns="http://schemas.openxmlformats.org/package/2006/relationships"><Relationship Type="http://schemas.openxmlformats.org/officeDocument/2006/relationships/hyperlink" Target="#'Site Governance'!A10" TargetMode="External" Id="rId1"/><Relationship Type="http://schemas.openxmlformats.org/officeDocument/2006/relationships/hyperlink" Target="#'Site Governance'!A11" TargetMode="External" Id="rId2"/><Relationship Type="http://schemas.openxmlformats.org/officeDocument/2006/relationships/hyperlink" Target="#'Site Governance'!A12" TargetMode="External" Id="rId3"/><Relationship Type="http://schemas.openxmlformats.org/officeDocument/2006/relationships/hyperlink" Target="#'Site Governance'!A13" TargetMode="External" Id="rId4"/><Relationship Type="http://schemas.openxmlformats.org/officeDocument/2006/relationships/hyperlink" Target="#'Emergency Readiness'!A9" TargetMode="External" Id="rId5"/><Relationship Type="http://schemas.openxmlformats.org/officeDocument/2006/relationships/hyperlink" Target="#'Emergency Readiness'!A11" TargetMode="External" Id="rId6"/><Relationship Type="http://schemas.openxmlformats.org/officeDocument/2006/relationships/hyperlink" Target="#'Emergency Readiness'!A12" TargetMode="External" Id="rId7"/><Relationship Type="http://schemas.openxmlformats.org/officeDocument/2006/relationships/hyperlink" Target="#'Public Interface'!A9" TargetMode="External" Id="rId8"/><Relationship Type="http://schemas.openxmlformats.org/officeDocument/2006/relationships/hyperlink" Target="#'Public Interface'!A10" TargetMode="External" Id="rId9"/><Relationship Type="http://schemas.openxmlformats.org/officeDocument/2006/relationships/hyperlink" Target="#'Public Interface'!A12" TargetMode="External" Id="rId10"/><Relationship Type="http://schemas.openxmlformats.org/officeDocument/2006/relationships/hyperlink" Target="#'Public Interface'!A13" TargetMode="External" Id="rId11"/><Relationship Type="http://schemas.openxmlformats.org/officeDocument/2006/relationships/hyperlink" Target="#'Public Interface'!A14" TargetMode="External" Id="rId12"/><Relationship Type="http://schemas.openxmlformats.org/officeDocument/2006/relationships/hyperlink" Target="#'Public Interface'!A15" TargetMode="External" Id="rId13"/><Relationship Type="http://schemas.openxmlformats.org/officeDocument/2006/relationships/hyperlink" Target="#'Public Interface'!A17" TargetMode="External" Id="rId14"/><Relationship Type="http://schemas.openxmlformats.org/officeDocument/2006/relationships/hyperlink" Target="#'Excavation'!A9" TargetMode="External" Id="rId15"/><Relationship Type="http://schemas.openxmlformats.org/officeDocument/2006/relationships/hyperlink" Target="#'Excavation'!A10" TargetMode="External" Id="rId16"/><Relationship Type="http://schemas.openxmlformats.org/officeDocument/2006/relationships/hyperlink" Target="#'Excavation'!A11" TargetMode="External" Id="rId17"/><Relationship Type="http://schemas.openxmlformats.org/officeDocument/2006/relationships/hyperlink" Target="#'Excavation'!A12" TargetMode="External" Id="rId18"/><Relationship Type="http://schemas.openxmlformats.org/officeDocument/2006/relationships/hyperlink" Target="#'Excavation'!A13" TargetMode="External" Id="rId19"/><Relationship Type="http://schemas.openxmlformats.org/officeDocument/2006/relationships/hyperlink" Target="#'Excavation'!A14" TargetMode="External" Id="rId20"/><Relationship Type="http://schemas.openxmlformats.org/officeDocument/2006/relationships/hyperlink" Target="#'Excavation'!A15" TargetMode="External" Id="rId21"/><Relationship Type="http://schemas.openxmlformats.org/officeDocument/2006/relationships/hyperlink" Target="#'Excavation'!A16" TargetMode="External" Id="rId22"/><Relationship Type="http://schemas.openxmlformats.org/officeDocument/2006/relationships/hyperlink" Target="#'Lifting &amp; Energy'!A9" TargetMode="External" Id="rId23"/><Relationship Type="http://schemas.openxmlformats.org/officeDocument/2006/relationships/hyperlink" Target="#'Lifting &amp; Energy'!A10" TargetMode="External" Id="rId24"/><Relationship Type="http://schemas.openxmlformats.org/officeDocument/2006/relationships/hyperlink" Target="#'Lifting &amp; Energy'!A11" TargetMode="External" Id="rId25"/><Relationship Type="http://schemas.openxmlformats.org/officeDocument/2006/relationships/hyperlink" Target="#'Lifting &amp; Energy'!A13" TargetMode="External" Id="rId26"/><Relationship Type="http://schemas.openxmlformats.org/officeDocument/2006/relationships/hyperlink" Target="#'Lifting &amp; Energy'!A14" TargetMode="External" Id="rId27"/><Relationship Type="http://schemas.openxmlformats.org/officeDocument/2006/relationships/hyperlink" Target="#'Lifting &amp; Energy'!A15" TargetMode="External" Id="rId28"/><Relationship Type="http://schemas.openxmlformats.org/officeDocument/2006/relationships/hyperlink" Target="#'Lifting &amp; Energy'!A16" TargetMode="External" Id="rId29"/><Relationship Type="http://schemas.openxmlformats.org/officeDocument/2006/relationships/hyperlink" Target="#'Lifting &amp; Energy'!A17" TargetMode="External" Id="rId30"/><Relationship Type="http://schemas.openxmlformats.org/officeDocument/2006/relationships/hyperlink" Target="#'Welfare &amp; Environment'!A9" TargetMode="External" Id="rId31"/><Relationship Type="http://schemas.openxmlformats.org/officeDocument/2006/relationships/hyperlink" Target="#'Welfare &amp; Environment'!A12" TargetMode="External" Id="rId32"/><Relationship Type="http://schemas.openxmlformats.org/officeDocument/2006/relationships/hyperlink" Target="#'Reporting &amp; Briefing'!A9" TargetMode="External" Id="rId33"/><Relationship Type="http://schemas.openxmlformats.org/officeDocument/2006/relationships/hyperlink" Target="#'Reporting &amp; Briefing'!A11" TargetMode="External" Id="rId34"/><Relationship Type="http://schemas.openxmlformats.org/officeDocument/2006/relationships/drawing" Target="/xl/drawings/drawing2.xml" Id="rId35"/><Relationship Id="rIdSiteSafetyHeader" Type="http://schemas.openxmlformats.org/officeDocument/2006/relationships/vmlDrawing" Target="../drawings/sitesafetyHeader2.vml"/></Relationships>
</file>

<file path=xl/worksheets/_rels/sheet3.xml.rels><Relationships xmlns="http://schemas.openxmlformats.org/package/2006/relationships"><Relationship Type="http://schemas.openxmlformats.org/officeDocument/2006/relationships/drawing" Target="/xl/drawings/drawing3.xml" Id="rId1"/><Relationship Id="rIdSiteSafetyHeader" Type="http://schemas.openxmlformats.org/officeDocument/2006/relationships/vmlDrawing" Target="../drawings/sitesafetyHeader3.vml"/></Relationships>
</file>

<file path=xl/worksheets/_rels/sheet4.xml.rels><Relationships xmlns="http://schemas.openxmlformats.org/package/2006/relationships"><Relationship Type="http://schemas.openxmlformats.org/officeDocument/2006/relationships/drawing" Target="/xl/drawings/drawing4.xml" Id="rId1"/><Relationship Id="rIdSiteSafetyHeader" Type="http://schemas.openxmlformats.org/officeDocument/2006/relationships/vmlDrawing" Target="../drawings/sitesafetyHeader4.vml"/></Relationships>
</file>

<file path=xl/worksheets/_rels/sheet5.xml.rels><Relationships xmlns="http://schemas.openxmlformats.org/package/2006/relationships"><Relationship Type="http://schemas.openxmlformats.org/officeDocument/2006/relationships/drawing" Target="/xl/drawings/drawing5.xml" Id="rId1"/><Relationship Id="rIdSiteSafetyHeader" Type="http://schemas.openxmlformats.org/officeDocument/2006/relationships/vmlDrawing" Target="../drawings/sitesafetyHeader5.vml"/></Relationships>
</file>

<file path=xl/worksheets/_rels/sheet6.xml.rels><Relationships xmlns="http://schemas.openxmlformats.org/package/2006/relationships"><Relationship Type="http://schemas.openxmlformats.org/officeDocument/2006/relationships/drawing" Target="/xl/drawings/drawing6.xml" Id="rId1"/><Relationship Id="rIdSiteSafetyHeader" Type="http://schemas.openxmlformats.org/officeDocument/2006/relationships/vmlDrawing" Target="../drawings/sitesafetyHeader6.vml"/></Relationships>
</file>

<file path=xl/worksheets/_rels/sheet7.xml.rels><Relationships xmlns="http://schemas.openxmlformats.org/package/2006/relationships"><Relationship Type="http://schemas.openxmlformats.org/officeDocument/2006/relationships/drawing" Target="/xl/drawings/drawing7.xml" Id="rId1"/><Relationship Id="rIdSiteSafetyHeader" Type="http://schemas.openxmlformats.org/officeDocument/2006/relationships/vmlDrawing" Target="../drawings/sitesafetyHeader7.vml"/></Relationships>
</file>

<file path=xl/worksheets/_rels/sheet8.xml.rels><Relationships xmlns="http://schemas.openxmlformats.org/package/2006/relationships"><Relationship Type="http://schemas.openxmlformats.org/officeDocument/2006/relationships/drawing" Target="/xl/drawings/drawing8.xml" Id="rId1"/><Relationship Id="rIdSiteSafetyHeader" Type="http://schemas.openxmlformats.org/officeDocument/2006/relationships/vmlDrawing" Target="../drawings/sitesafetyHeader8.vml"/></Relationships>
</file>

<file path=xl/worksheets/_rels/sheet9.xml.rels><Relationships xmlns="http://schemas.openxmlformats.org/package/2006/relationships"><Relationship Type="http://schemas.openxmlformats.org/officeDocument/2006/relationships/drawing" Target="/xl/drawings/drawing9.xml" Id="rId1"/><Relationship Id="rIdSiteSafetyHeader" Type="http://schemas.openxmlformats.org/officeDocument/2006/relationships/vmlDrawing" Target="../drawings/sitesafetyHeader9.vml"/></Relationships>
</file>

<file path=xl/worksheets/_rels/sheet10.xml.rels><Relationships xmlns="http://schemas.openxmlformats.org/package/2006/relationships"><Relationship Type="http://schemas.openxmlformats.org/officeDocument/2006/relationships/hyperlink" Target="https://dmpmedia.dm.gov.ae/uploads/2026/07/Safety-Guide-for-Construction-Works.pdf" TargetMode="External" Id="rId1"/><Relationship Type="http://schemas.openxmlformats.org/officeDocument/2006/relationships/hyperlink" Target="https://www.dm.gov.ae/wp-content/uploads/2023/11/Code-of-Safety-ENG_.pdf" TargetMode="External" Id="rId2"/><Relationship Type="http://schemas.openxmlformats.org/officeDocument/2006/relationships/hyperlink" Target="https://dlp.dubai.gov.ae/Legislation%20Reference/2025/Decree%20No.%20%2819%29%20of%202025%20Concerning%20Safety%20in%20Construction%20Work.html" TargetMode="External" Id="rId3"/><Relationship Type="http://schemas.openxmlformats.org/officeDocument/2006/relationships/hyperlink" Target="https://slc.dubai.gov.ae/en/legislation-portal/detail?id=0900000a8068056f" TargetMode="External" Id="rId4"/><Relationship Type="http://schemas.openxmlformats.org/officeDocument/2006/relationships/hyperlink" Target="https://sitesafetyuae.com/" TargetMode="External" Id="rId5"/><Relationship Type="http://schemas.openxmlformats.org/officeDocument/2006/relationships/drawing" Target="/xl/drawings/drawing10.xml" Id="rId6"/><Relationship Id="rIdSiteSafetyHeader" Type="http://schemas.openxmlformats.org/officeDocument/2006/relationships/vmlDrawing" Target="../drawings/sitesafetyHeader10.vml"/></Relationships>
</file>

<file path=xl/worksheets/sheet1.xml><?xml version="1.0" encoding="utf-8"?>
<worksheet xmlns="http://schemas.openxmlformats.org/spreadsheetml/2006/main">
  <sheetPr>
    <tabColor rgb="00009BA3"/>
    <outlinePr summaryBelow="1" summaryRight="0"/>
    <pageSetUpPr fitToPage="1"/>
  </sheetPr>
  <dimension ref="A1:L36"/>
  <sheetViews>
    <sheetView showGridLines="0" zoomScale="90" workbookViewId="0">
      <pane xSplit="1" ySplit="4" topLeftCell="B5" activePane="bottomRight" state="frozen"/>
      <selection pane="topRight" activeCell="A1" sqref="A1"/>
      <selection pane="bottomLeft" activeCell="A1" sqref="A1"/>
      <selection pane="bottomRight" activeCell="A1" sqref="A1"/>
    </sheetView>
  </sheetViews>
  <sheetFormatPr baseColWidth="8" defaultRowHeight="15"/>
  <cols>
    <col width="24" customWidth="1" min="1" max="1"/>
    <col width="22" customWidth="1" min="2" max="2"/>
    <col width="15" customWidth="1" min="3" max="3"/>
    <col width="15" customWidth="1" min="4" max="4"/>
    <col width="15" customWidth="1" min="5" max="5"/>
    <col width="4" customWidth="1" min="6" max="6"/>
    <col width="24" customWidth="1" min="7" max="7"/>
    <col width="16" customWidth="1" min="8" max="8"/>
    <col width="16" customWidth="1" min="9" max="9"/>
    <col width="16" customWidth="1" min="10" max="10"/>
    <col width="16" customWidth="1" min="11" max="11"/>
    <col width="16" customWidth="1" min="12" max="12"/>
  </cols>
  <sheetData>
    <row r="1" ht="52" customHeight="1">
      <c r="A1" s="27" t="n"/>
      <c r="B1" s="28" t="inlineStr">
        <is>
          <t>SITE SAFETY UAE | SITE MANAGER IMMEDIATE-ACTION DASHBOARD</t>
        </is>
      </c>
    </row>
    <row r="2" ht="30" customHeight="1">
      <c r="A2" s="29" t="inlineStr">
        <is>
          <t>Dubai 2026 Safety Guide • Draft working workbook • Prepared 04-Nov-2026 • Project details and actual inspections intentionally blank.</t>
        </is>
      </c>
      <c r="B2" s="30" t="n"/>
      <c r="C2" s="30" t="n"/>
      <c r="D2" s="30" t="n"/>
      <c r="E2" s="30" t="n"/>
      <c r="F2" s="30" t="n"/>
      <c r="G2" s="30" t="n"/>
      <c r="H2" s="30" t="n"/>
      <c r="I2" s="30" t="n"/>
      <c r="J2" s="30" t="n"/>
      <c r="K2" s="30" t="n"/>
      <c r="L2" s="31" t="n"/>
    </row>
    <row r="3" ht="35" customHeight="1">
      <c r="A3" s="32" t="inlineStr">
        <is>
          <t>Enter the project information once in blue cells. All checklist print headers load automatically. This workbook neither certifies compliance nor grants permission to proceed with unsafe/unapproved work.</t>
        </is>
      </c>
      <c r="B3" s="30" t="n"/>
      <c r="C3" s="30" t="n"/>
      <c r="D3" s="30" t="n"/>
      <c r="E3" s="30" t="n"/>
      <c r="F3" s="30" t="n"/>
      <c r="G3" s="30" t="n"/>
      <c r="H3" s="30" t="n"/>
      <c r="I3" s="30" t="n"/>
      <c r="J3" s="30" t="n"/>
      <c r="K3" s="30" t="n"/>
      <c r="L3" s="31" t="n"/>
    </row>
    <row r="4"/>
    <row r="5" ht="23" customHeight="1">
      <c r="A5" s="33" t="inlineStr">
        <is>
          <t>Project name*</t>
        </is>
      </c>
      <c r="B5" s="34" t="n"/>
      <c r="C5" s="30" t="n"/>
      <c r="D5" s="30" t="n"/>
      <c r="E5" s="31" t="n"/>
      <c r="G5" s="35" t="inlineStr">
        <is>
          <t>Total checklist items</t>
        </is>
      </c>
      <c r="H5" s="30" t="n"/>
      <c r="I5" s="31" t="n"/>
      <c r="J5" s="36" t="n">
        <v>57</v>
      </c>
      <c r="K5" s="30" t="n"/>
      <c r="L5" s="31" t="n"/>
    </row>
    <row r="6" ht="23" customHeight="1">
      <c r="A6" s="33" t="inlineStr">
        <is>
          <t>Project reference*</t>
        </is>
      </c>
      <c r="B6" s="34" t="n"/>
      <c r="C6" s="30" t="n"/>
      <c r="D6" s="30" t="n"/>
      <c r="E6" s="31" t="n"/>
      <c r="G6" s="35" t="inlineStr">
        <is>
          <t>P1 critical-review items</t>
        </is>
      </c>
      <c r="H6" s="30" t="n"/>
      <c r="I6" s="31" t="n"/>
      <c r="J6" s="36" t="n">
        <v>34</v>
      </c>
      <c r="K6" s="30" t="n"/>
      <c r="L6" s="31" t="n"/>
    </row>
    <row r="7" ht="23" customHeight="1">
      <c r="A7" s="33" t="inlineStr">
        <is>
          <t>Location / emirate</t>
        </is>
      </c>
      <c r="B7" s="34" t="inlineStr">
        <is>
          <t>Dubai — confirm actual location</t>
        </is>
      </c>
      <c r="C7" s="30" t="n"/>
      <c r="D7" s="30" t="n"/>
      <c r="E7" s="31" t="n"/>
      <c r="G7" s="35" t="inlineStr">
        <is>
          <t>Verified compliant</t>
        </is>
      </c>
      <c r="H7" s="30" t="n"/>
      <c r="I7" s="31" t="n"/>
      <c r="J7" s="36">
        <f>COUNTIF('Site Governance'!L9:L15,"VERIFIED")+COUNTIF('Emergency Readiness'!L9:L17,"VERIFIED")+COUNTIF('Public Interface'!L9:L17,"VERIFIED")+COUNTIF('Excavation'!L9:L16,"VERIFIED")+COUNTIF('Lifting &amp; Energy'!L9:L17,"VERIFIED")+COUNTIF('Welfare &amp; Environment'!L9:L15,"VERIFIED")+COUNTIF('Reporting &amp; Briefing'!L9:L16,"VERIFIED")</f>
        <v>0</v>
      </c>
      <c r="K7" s="30" t="n"/>
      <c r="L7" s="31" t="n"/>
    </row>
    <row r="8" ht="23" customHeight="1">
      <c r="A8" s="33" t="inlineStr">
        <is>
          <t>Project phase / status</t>
        </is>
      </c>
      <c r="B8" s="34" t="n"/>
      <c r="C8" s="30" t="n"/>
      <c r="D8" s="30" t="n"/>
      <c r="E8" s="31" t="n"/>
      <c r="G8" s="35" t="inlineStr">
        <is>
          <t>N/A reviewed</t>
        </is>
      </c>
      <c r="H8" s="30" t="n"/>
      <c r="I8" s="31" t="n"/>
      <c r="J8" s="36">
        <f>COUNTIF('Site Governance'!L9:L15,"N/A REVIEWED")+COUNTIF('Emergency Readiness'!L9:L17,"N/A REVIEWED")+COUNTIF('Public Interface'!L9:L17,"N/A REVIEWED")+COUNTIF('Excavation'!L9:L16,"N/A REVIEWED")+COUNTIF('Lifting &amp; Energy'!L9:L17,"N/A REVIEWED")+COUNTIF('Welfare &amp; Environment'!L9:L15,"N/A REVIEWED")+COUNTIF('Reporting &amp; Briefing'!L9:L16,"N/A REVIEWED")</f>
        <v>0</v>
      </c>
      <c r="K8" s="30" t="n"/>
      <c r="L8" s="31" t="n"/>
    </row>
    <row r="9" ht="23" customHeight="1">
      <c r="A9" s="33" t="inlineStr">
        <is>
          <t>Employer / client</t>
        </is>
      </c>
      <c r="B9" s="34" t="n"/>
      <c r="C9" s="30" t="n"/>
      <c r="D9" s="30" t="n"/>
      <c r="E9" s="31" t="n"/>
      <c r="G9" s="35" t="inlineStr">
        <is>
          <t>Open actions</t>
        </is>
      </c>
      <c r="H9" s="30" t="n"/>
      <c r="I9" s="31" t="n"/>
      <c r="J9" s="36">
        <f>COUNTIF('Site Governance'!L9:L15,"ACTION OPEN")+COUNTIF('Emergency Readiness'!L9:L17,"ACTION OPEN")+COUNTIF('Public Interface'!L9:L17,"ACTION OPEN")+COUNTIF('Excavation'!L9:L16,"ACTION OPEN")+COUNTIF('Lifting &amp; Energy'!L9:L17,"ACTION OPEN")+COUNTIF('Welfare &amp; Environment'!L9:L15,"ACTION OPEN")+COUNTIF('Reporting &amp; Briefing'!L9:L16,"ACTION OPEN")</f>
        <v>0</v>
      </c>
      <c r="K9" s="30" t="n"/>
      <c r="L9" s="31" t="n"/>
    </row>
    <row r="10" ht="23" customHeight="1">
      <c r="A10" s="33" t="inlineStr">
        <is>
          <t>Contractor*</t>
        </is>
      </c>
      <c r="B10" s="34" t="n"/>
      <c r="C10" s="30" t="n"/>
      <c r="D10" s="30" t="n"/>
      <c r="E10" s="31" t="n"/>
      <c r="G10" s="35" t="inlineStr">
        <is>
          <t>Ready to verify</t>
        </is>
      </c>
      <c r="H10" s="30" t="n"/>
      <c r="I10" s="31" t="n"/>
      <c r="J10" s="36">
        <f>COUNTIF('Site Governance'!L9:L15,"VERIFY PENDING")+COUNTIF('Emergency Readiness'!L9:L17,"VERIFY PENDING")+COUNTIF('Public Interface'!L9:L17,"VERIFY PENDING")+COUNTIF('Excavation'!L9:L16,"VERIFY PENDING")+COUNTIF('Lifting &amp; Energy'!L9:L17,"VERIFY PENDING")+COUNTIF('Welfare &amp; Environment'!L9:L15,"VERIFY PENDING")+COUNTIF('Reporting &amp; Briefing'!L9:L16,"VERIFY PENDING")</f>
        <v>0</v>
      </c>
      <c r="K10" s="30" t="n"/>
      <c r="L10" s="31" t="n"/>
    </row>
    <row r="11" ht="23" customHeight="1">
      <c r="A11" s="33" t="inlineStr">
        <is>
          <t>Engineering office*</t>
        </is>
      </c>
      <c r="B11" s="34" t="n"/>
      <c r="C11" s="30" t="n"/>
      <c r="D11" s="30" t="n"/>
      <c r="E11" s="31" t="n"/>
      <c r="G11" s="35" t="inlineStr">
        <is>
          <t>Not yet checked</t>
        </is>
      </c>
      <c r="H11" s="30" t="n"/>
      <c r="I11" s="31" t="n"/>
      <c r="J11" s="36">
        <f>COUNTIF('Site Governance'!L9:L15,"NOT CHECKED")+COUNTIF('Emergency Readiness'!L9:L17,"NOT CHECKED")+COUNTIF('Public Interface'!L9:L17,"NOT CHECKED")+COUNTIF('Excavation'!L9:L16,"NOT CHECKED")+COUNTIF('Lifting &amp; Energy'!L9:L17,"NOT CHECKED")+COUNTIF('Welfare &amp; Environment'!L9:L15,"NOT CHECKED")+COUNTIF('Reporting &amp; Briefing'!L9:L16,"NOT CHECKED")</f>
        <v>57</v>
      </c>
      <c r="K11" s="30" t="n"/>
      <c r="L11" s="31" t="n"/>
    </row>
    <row r="12" ht="23" customHeight="1">
      <c r="A12" s="33" t="inlineStr">
        <is>
          <t>Competent entity*</t>
        </is>
      </c>
      <c r="B12" s="34" t="n"/>
      <c r="C12" s="30" t="n"/>
      <c r="D12" s="30" t="n"/>
      <c r="E12" s="31" t="n"/>
      <c r="G12" s="35" t="inlineStr">
        <is>
          <t>Incomplete evidence / N/A</t>
        </is>
      </c>
      <c r="H12" s="30" t="n"/>
      <c r="I12" s="31" t="n"/>
      <c r="J12" s="36">
        <f>(COUNTIF('Site Governance'!L9:L15,"EVIDENCE MISSING")+COUNTIF('Emergency Readiness'!L9:L17,"EVIDENCE MISSING")+COUNTIF('Public Interface'!L9:L17,"EVIDENCE MISSING")+COUNTIF('Excavation'!L9:L16,"EVIDENCE MISSING")+COUNTIF('Lifting &amp; Energy'!L9:L17,"EVIDENCE MISSING")+COUNTIF('Welfare &amp; Environment'!L9:L15,"EVIDENCE MISSING")+COUNTIF('Reporting &amp; Briefing'!L9:L16,"EVIDENCE MISSING"))+(COUNTIF('Site Governance'!L9:L15,"N/A INCOMPLETE")+COUNTIF('Emergency Readiness'!L9:L17,"N/A INCOMPLETE")+COUNTIF('Public Interface'!L9:L17,"N/A INCOMPLETE")+COUNTIF('Excavation'!L9:L16,"N/A INCOMPLETE")+COUNTIF('Lifting &amp; Energy'!L9:L17,"N/A INCOMPLETE")+COUNTIF('Welfare &amp; Environment'!L9:L15,"N/A INCOMPLETE")+COUNTIF('Reporting &amp; Briefing'!L9:L16,"N/A INCOMPLETE"))</f>
        <v>0</v>
      </c>
      <c r="K12" s="30" t="n"/>
      <c r="L12" s="31" t="n"/>
    </row>
    <row r="13" ht="23" customHeight="1">
      <c r="A13" s="33" t="inlineStr">
        <is>
          <t>Permit / authority reference</t>
        </is>
      </c>
      <c r="B13" s="34" t="n"/>
      <c r="C13" s="30" t="n"/>
      <c r="D13" s="30" t="n"/>
      <c r="E13" s="31" t="n"/>
      <c r="G13" s="35" t="inlineStr">
        <is>
          <t>Verified / N/A completion</t>
        </is>
      </c>
      <c r="H13" s="30" t="n"/>
      <c r="I13" s="31" t="n"/>
      <c r="J13" s="37">
        <f>IFERROR((J7+J8)/J5,0)</f>
        <v>0</v>
      </c>
      <c r="K13" s="30" t="n"/>
      <c r="L13" s="31" t="n"/>
    </row>
    <row r="14" ht="23" customHeight="1">
      <c r="A14" s="33" t="inlineStr">
        <is>
          <t>Site Manager name*</t>
        </is>
      </c>
      <c r="B14" s="34" t="n"/>
      <c r="C14" s="30" t="n"/>
      <c r="D14" s="30" t="n"/>
      <c r="E14" s="31" t="n"/>
      <c r="G14" s="35" t="inlineStr">
        <is>
          <t>Overdue site-set targets</t>
        </is>
      </c>
      <c r="H14" s="30" t="n"/>
      <c r="I14" s="31" t="n"/>
      <c r="J14" s="36">
        <f>SUMPRODUCT(--ISNUMBER('Site Governance'!H9:H15),--('Site Governance'!H9:H15&lt;TODAY()),--('Site Governance'!L9:L15&lt;&gt;"VERIFIED"),--('Site Governance'!L9:L15&lt;&gt;"N/A REVIEWED"))+SUMPRODUCT(--ISNUMBER('Emergency Readiness'!H9:H17),--('Emergency Readiness'!H9:H17&lt;TODAY()),--('Emergency Readiness'!L9:L17&lt;&gt;"VERIFIED"),--('Emergency Readiness'!L9:L17&lt;&gt;"N/A REVIEWED"))+SUMPRODUCT(--ISNUMBER('Public Interface'!H9:H17),--('Public Interface'!H9:H17&lt;TODAY()),--('Public Interface'!L9:L17&lt;&gt;"VERIFIED"),--('Public Interface'!L9:L17&lt;&gt;"N/A REVIEWED"))+SUMPRODUCT(--ISNUMBER('Excavation'!H9:H16),--('Excavation'!H9:H16&lt;TODAY()),--('Excavation'!L9:L16&lt;&gt;"VERIFIED"),--('Excavation'!L9:L16&lt;&gt;"N/A REVIEWED"))+SUMPRODUCT(--ISNUMBER('Lifting &amp; Energy'!H9:H17),--('Lifting &amp; Energy'!H9:H17&lt;TODAY()),--('Lifting &amp; Energy'!L9:L17&lt;&gt;"VERIFIED"),--('Lifting &amp; Energy'!L9:L17&lt;&gt;"N/A REVIEWED"))+SUMPRODUCT(--ISNUMBER('Welfare &amp; Environment'!H9:H15),--('Welfare &amp; Environment'!H9:H15&lt;TODAY()),--('Welfare &amp; Environment'!L9:L15&lt;&gt;"VERIFIED"),--('Welfare &amp; Environment'!L9:L15&lt;&gt;"N/A REVIEWED"))+SUMPRODUCT(--ISNUMBER('Reporting &amp; Briefing'!H9:H16),--('Reporting &amp; Briefing'!H9:H16&lt;TODAY()),--('Reporting &amp; Briefing'!L9:L16&lt;&gt;"VERIFIED"),--('Reporting &amp; Briefing'!L9:L16&lt;&gt;"N/A REVIEWED"))</f>
        <v>0</v>
      </c>
      <c r="K14" s="30" t="n"/>
      <c r="L14" s="31" t="n"/>
    </row>
    <row r="15" ht="23" customHeight="1">
      <c r="A15" s="33" t="inlineStr">
        <is>
          <t>HSE Lead name</t>
        </is>
      </c>
      <c r="B15" s="34" t="n"/>
      <c r="C15" s="30" t="n"/>
      <c r="D15" s="30" t="n"/>
      <c r="E15" s="31" t="n"/>
    </row>
    <row r="16" ht="36" customHeight="1">
      <c r="A16" s="33" t="inlineStr">
        <is>
          <t>Site review date*</t>
        </is>
      </c>
      <c r="B16" s="38" t="n"/>
      <c r="C16" s="30" t="n"/>
      <c r="D16" s="30" t="n"/>
      <c r="E16" s="31" t="n"/>
      <c r="G16" s="39" t="str">
        <f>IF(OR(B5="",B6="",B10="",B11="",B12="",B14="",B16=""),"PROJECT DETAILS INCOMPLETE",IF(J9&gt;0,"OPEN ACTIONS — CONTROL AFFECTED WORK",IF(OR(J10&gt;0,J11&gt;0,J12&gt;0),"REVIEW / VERIFICATION INCOMPLETE","CHECKLIST ITEMS VERIFIED — NOT A WORK PERMIT")))</f>
        <v>PROJECT DETAILS INCOMPLETE</v>
      </c>
      <c r="H16" s="30" t="n"/>
      <c r="I16" s="30" t="n"/>
      <c r="J16" s="30" t="n"/>
      <c r="K16" s="30" t="n"/>
      <c r="L16" s="31" t="n"/>
    </row>
    <row r="17" ht="23" customHeight="1">
      <c r="A17" s="33" t="inlineStr">
        <is>
          <t>Current workforce</t>
        </is>
      </c>
      <c r="B17" s="34" t="n"/>
      <c r="C17" s="30" t="n"/>
      <c r="D17" s="30" t="n"/>
      <c r="E17" s="31" t="n"/>
    </row>
    <row r="18" ht="40" customHeight="1">
      <c r="A18" s="33" t="inlineStr">
        <is>
          <t>Authority emergency number</t>
        </is>
      </c>
      <c r="B18" s="34" t="n"/>
      <c r="C18" s="30" t="n"/>
      <c r="D18" s="30" t="n"/>
      <c r="E18" s="31" t="n"/>
      <c r="G18" s="35" t="inlineStr">
        <is>
          <t>No actual inspection results, individual assignments, sign-offs or target dates are pre-filled. A future target date never defers a before-work, immediate-notification or continuous safety duty.</t>
        </is>
      </c>
      <c r="H18" s="30" t="n"/>
      <c r="I18" s="30" t="n"/>
      <c r="J18" s="30" t="n"/>
      <c r="K18" s="30" t="n"/>
      <c r="L18" s="31" t="n"/>
    </row>
    <row r="19" ht="23" customHeight="1">
      <c r="A19" s="33" t="inlineStr">
        <is>
          <t>Internal alarm / procedure</t>
        </is>
      </c>
      <c r="B19" s="34" t="n"/>
      <c r="C19" s="30" t="n"/>
      <c r="D19" s="30" t="n"/>
      <c r="E19" s="31" t="n"/>
    </row>
    <row r="20" ht="23" customHeight="1">
      <c r="A20" s="33" t="inlineStr">
        <is>
          <t>Emergency lead / contact</t>
        </is>
      </c>
      <c r="B20" s="34" t="n"/>
      <c r="C20" s="30" t="n"/>
      <c r="D20" s="30" t="n"/>
      <c r="E20" s="31" t="n"/>
      <c r="G20" s="40" t="inlineStr">
        <is>
          <t>Assessment inputs: F owner; G outcome; H site-set target; I evidence/action or N/A reason; J verifier; K verified date. “Verified compliant” requires F/I/J/K. N/A requires I/J/K. Dates of verification cannot be in the future. Formula gate is not independent verification.</t>
        </is>
      </c>
      <c r="H20" s="41" t="n"/>
      <c r="I20" s="41" t="n"/>
      <c r="J20" s="41" t="n"/>
      <c r="K20" s="41" t="n"/>
      <c r="L20" s="42" t="n"/>
    </row>
    <row r="21" ht="23" customHeight="1">
      <c r="A21" s="33" t="inlineStr">
        <is>
          <t>Emergency contact phone</t>
        </is>
      </c>
      <c r="B21" s="34" t="n"/>
      <c r="C21" s="30" t="n"/>
      <c r="D21" s="30" t="n"/>
      <c r="E21" s="31" t="n"/>
      <c r="G21" s="43" t="n"/>
      <c r="L21" s="44" t="n"/>
    </row>
    <row r="22" ht="23" customHeight="1">
      <c r="A22" s="33" t="inlineStr">
        <is>
          <t>Controlled plan / document ref</t>
        </is>
      </c>
      <c r="B22" s="34" t="n"/>
      <c r="C22" s="30" t="n"/>
      <c r="D22" s="30" t="n"/>
      <c r="E22" s="31" t="n"/>
      <c r="G22" s="45" t="n"/>
      <c r="H22" s="46" t="n"/>
      <c r="I22" s="46" t="n"/>
      <c r="J22" s="46" t="n"/>
      <c r="K22" s="46" t="n"/>
      <c r="L22" s="47" t="n"/>
    </row>
    <row r="23"/>
    <row r="24"/>
    <row r="25" ht="23" customHeight="1">
      <c r="A25" s="48" t="inlineStr">
        <is>
          <t>Site Governance</t>
        </is>
      </c>
      <c r="B25" s="30" t="n"/>
      <c r="C25" s="30" t="n"/>
      <c r="D25" s="30" t="n"/>
      <c r="E25" s="31" t="n"/>
      <c r="G25" s="35" t="str">
        <f>"7 items | verified/N/A: "&amp;COUNTIF('Site Governance'!L9:L15,"VERIFIED")+COUNTIF('Site Governance'!L9:L15,"N/A REVIEWED")&amp;" | actions: "&amp;COUNTIF('Site Governance'!L9:L15,"ACTION OPEN")</f>
        <v>7 items | verified/N/A: 0 | actions: 0</v>
      </c>
      <c r="H25" s="30" t="n"/>
      <c r="I25" s="30" t="n"/>
      <c r="J25" s="30" t="n"/>
      <c r="K25" s="30" t="n"/>
      <c r="L25" s="31" t="n"/>
    </row>
    <row r="26" ht="23" customHeight="1">
      <c r="A26" s="48" t="inlineStr">
        <is>
          <t>Emergency Readiness</t>
        </is>
      </c>
      <c r="B26" s="30" t="n"/>
      <c r="C26" s="30" t="n"/>
      <c r="D26" s="30" t="n"/>
      <c r="E26" s="31" t="n"/>
      <c r="G26" s="35" t="str">
        <f>"9 items | verified/N/A: "&amp;COUNTIF('Emergency Readiness'!L9:L17,"VERIFIED")+COUNTIF('Emergency Readiness'!L9:L17,"N/A REVIEWED")&amp;" | actions: "&amp;COUNTIF('Emergency Readiness'!L9:L17,"ACTION OPEN")</f>
        <v>9 items | verified/N/A: 0 | actions: 0</v>
      </c>
      <c r="H26" s="30" t="n"/>
      <c r="I26" s="30" t="n"/>
      <c r="J26" s="30" t="n"/>
      <c r="K26" s="30" t="n"/>
      <c r="L26" s="31" t="n"/>
    </row>
    <row r="27" ht="23" customHeight="1">
      <c r="A27" s="48" t="inlineStr">
        <is>
          <t>Public Interface</t>
        </is>
      </c>
      <c r="B27" s="30" t="n"/>
      <c r="C27" s="30" t="n"/>
      <c r="D27" s="30" t="n"/>
      <c r="E27" s="31" t="n"/>
      <c r="G27" s="35" t="str">
        <f>"9 items | verified/N/A: "&amp;COUNTIF('Public Interface'!L9:L17,"VERIFIED")+COUNTIF('Public Interface'!L9:L17,"N/A REVIEWED")&amp;" | actions: "&amp;COUNTIF('Public Interface'!L9:L17,"ACTION OPEN")</f>
        <v>9 items | verified/N/A: 0 | actions: 0</v>
      </c>
      <c r="H27" s="30" t="n"/>
      <c r="I27" s="30" t="n"/>
      <c r="J27" s="30" t="n"/>
      <c r="K27" s="30" t="n"/>
      <c r="L27" s="31" t="n"/>
    </row>
    <row r="28" ht="23" customHeight="1">
      <c r="A28" s="48" t="inlineStr">
        <is>
          <t>Excavation</t>
        </is>
      </c>
      <c r="B28" s="30" t="n"/>
      <c r="C28" s="30" t="n"/>
      <c r="D28" s="30" t="n"/>
      <c r="E28" s="31" t="n"/>
      <c r="G28" s="35" t="str">
        <f>"8 items | verified/N/A: "&amp;COUNTIF('Excavation'!L9:L16,"VERIFIED")+COUNTIF('Excavation'!L9:L16,"N/A REVIEWED")&amp;" | actions: "&amp;COUNTIF('Excavation'!L9:L16,"ACTION OPEN")</f>
        <v>8 items | verified/N/A: 0 | actions: 0</v>
      </c>
      <c r="H28" s="30" t="n"/>
      <c r="I28" s="30" t="n"/>
      <c r="J28" s="30" t="n"/>
      <c r="K28" s="30" t="n"/>
      <c r="L28" s="31" t="n"/>
    </row>
    <row r="29" ht="23" customHeight="1">
      <c r="A29" s="48" t="inlineStr">
        <is>
          <t>Lifting &amp; Energy</t>
        </is>
      </c>
      <c r="B29" s="30" t="n"/>
      <c r="C29" s="30" t="n"/>
      <c r="D29" s="30" t="n"/>
      <c r="E29" s="31" t="n"/>
      <c r="G29" s="35" t="str">
        <f>"9 items | verified/N/A: "&amp;COUNTIF('Lifting &amp; Energy'!L9:L17,"VERIFIED")+COUNTIF('Lifting &amp; Energy'!L9:L17,"N/A REVIEWED")&amp;" | actions: "&amp;COUNTIF('Lifting &amp; Energy'!L9:L17,"ACTION OPEN")</f>
        <v>9 items | verified/N/A: 0 | actions: 0</v>
      </c>
      <c r="H29" s="30" t="n"/>
      <c r="I29" s="30" t="n"/>
      <c r="J29" s="30" t="n"/>
      <c r="K29" s="30" t="n"/>
      <c r="L29" s="31" t="n"/>
    </row>
    <row r="30" ht="23" customHeight="1">
      <c r="A30" s="48" t="inlineStr">
        <is>
          <t>Welfare &amp; Environment</t>
        </is>
      </c>
      <c r="B30" s="30" t="n"/>
      <c r="C30" s="30" t="n"/>
      <c r="D30" s="30" t="n"/>
      <c r="E30" s="31" t="n"/>
      <c r="G30" s="35" t="str">
        <f>"7 items | verified/N/A: "&amp;COUNTIF('Welfare &amp; Environment'!L9:L15,"VERIFIED")+COUNTIF('Welfare &amp; Environment'!L9:L15,"N/A REVIEWED")&amp;" | actions: "&amp;COUNTIF('Welfare &amp; Environment'!L9:L15,"ACTION OPEN")</f>
        <v>7 items | verified/N/A: 0 | actions: 0</v>
      </c>
      <c r="H30" s="30" t="n"/>
      <c r="I30" s="30" t="n"/>
      <c r="J30" s="30" t="n"/>
      <c r="K30" s="30" t="n"/>
      <c r="L30" s="31" t="n"/>
    </row>
    <row r="31" ht="23" customHeight="1">
      <c r="A31" s="48" t="inlineStr">
        <is>
          <t>Reporting &amp; Briefing</t>
        </is>
      </c>
      <c r="B31" s="30" t="n"/>
      <c r="C31" s="30" t="n"/>
      <c r="D31" s="30" t="n"/>
      <c r="E31" s="31" t="n"/>
      <c r="G31" s="35" t="str">
        <f>"8 items | verified/N/A: "&amp;COUNTIF('Reporting &amp; Briefing'!L9:L16,"VERIFIED")+COUNTIF('Reporting &amp; Briefing'!L9:L16,"N/A REVIEWED")&amp;" | actions: "&amp;COUNTIF('Reporting &amp; Briefing'!L9:L16,"ACTION OPEN")</f>
        <v>8 items | verified/N/A: 0 | actions: 0</v>
      </c>
      <c r="H31" s="30" t="n"/>
      <c r="I31" s="30" t="n"/>
      <c r="J31" s="30" t="n"/>
      <c r="K31" s="30" t="n"/>
      <c r="L31" s="31" t="n"/>
    </row>
    <row r="32"/>
    <row r="33" ht="42" customHeight="1">
      <c r="A33" s="32" t="inlineStr">
        <is>
          <t>Priority guide: P1 = safety-critical release/ongoing control; P2 = before affected work / readiness review; P3 = reporting and management follow-up. Check operating triggers in each row. All priorities are proposed management triage, not legal grace periods.</t>
        </is>
      </c>
      <c r="B33" s="30" t="n"/>
      <c r="C33" s="30" t="n"/>
      <c r="D33" s="30" t="n"/>
      <c r="E33" s="30" t="n"/>
      <c r="F33" s="30" t="n"/>
      <c r="G33" s="30" t="n"/>
      <c r="H33" s="30" t="n"/>
      <c r="I33" s="30" t="n"/>
      <c r="J33" s="30" t="n"/>
      <c r="K33" s="30" t="n"/>
      <c r="L33" s="31" t="n"/>
    </row>
    <row r="34" ht="40" customHeight="1">
      <c r="A34" s="35" t="inlineStr">
        <is>
          <t>Scope: focused review of material 2026 changes and essential retained controls. It is not a complete manual audit and does not replace approved designs, competent inspection, project PTW, authority permission or manufacturer instructions.</t>
        </is>
      </c>
      <c r="B34" s="30" t="n"/>
      <c r="C34" s="30" t="n"/>
      <c r="D34" s="30" t="n"/>
      <c r="E34" s="30" t="n"/>
      <c r="F34" s="30" t="n"/>
      <c r="G34" s="30" t="n"/>
      <c r="H34" s="30" t="n"/>
      <c r="I34" s="30" t="n"/>
      <c r="J34" s="30" t="n"/>
      <c r="K34" s="30" t="n"/>
      <c r="L34" s="31" t="n"/>
    </row>
    <row r="35" ht="28" customHeight="1">
      <c r="A35" s="48" t="inlineStr">
        <is>
          <t>START HERE → Immediate Actions (live P1 view); assess on the source tabs; read Sources &amp; How to Use before issue.</t>
        </is>
      </c>
      <c r="B35" s="30" t="n"/>
      <c r="C35" s="30" t="n"/>
      <c r="D35" s="30" t="n"/>
      <c r="E35" s="30" t="n"/>
      <c r="F35" s="30" t="n"/>
      <c r="G35" s="30" t="n"/>
      <c r="H35" s="30" t="n"/>
      <c r="I35" s="30" t="n"/>
      <c r="J35" s="30" t="n"/>
      <c r="K35" s="30" t="n"/>
      <c r="L35" s="31" t="n"/>
    </row>
    <row r="36" ht="30" customHeight="1">
      <c r="A36" s="35" t="inlineStr">
        <is>
          <t>*Required project fields for the dashboard review indicator. Complete all relevant actual contacts before issuing site copies. Prepared date is not an inspection or approval date.</t>
        </is>
      </c>
      <c r="B36" s="30" t="n"/>
      <c r="C36" s="30" t="n"/>
      <c r="D36" s="30" t="n"/>
      <c r="E36" s="30" t="n"/>
      <c r="F36" s="30" t="n"/>
      <c r="G36" s="30" t="n"/>
      <c r="H36" s="30" t="n"/>
      <c r="I36" s="30" t="n"/>
      <c r="J36" s="30" t="n"/>
      <c r="K36" s="30" t="n"/>
      <c r="L36" s="31" t="n"/>
    </row>
  </sheetData>
  <mergeCells count="62">
    <mergeCell ref="A2:L2"/>
    <mergeCell ref="A3:L3"/>
    <mergeCell ref="B5:E5"/>
    <mergeCell ref="B6:E6"/>
    <mergeCell ref="B7:E7"/>
    <mergeCell ref="B8:E8"/>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G5:I5"/>
    <mergeCell ref="J5:L5"/>
    <mergeCell ref="G6:I6"/>
    <mergeCell ref="J6:L6"/>
    <mergeCell ref="G7:I7"/>
    <mergeCell ref="J7:L7"/>
    <mergeCell ref="G8:I8"/>
    <mergeCell ref="J8:L8"/>
    <mergeCell ref="G9:I9"/>
    <mergeCell ref="J9:L9"/>
    <mergeCell ref="G10:I10"/>
    <mergeCell ref="J10:L10"/>
    <mergeCell ref="G11:I11"/>
    <mergeCell ref="J11:L11"/>
    <mergeCell ref="G12:I12"/>
    <mergeCell ref="J12:L12"/>
    <mergeCell ref="G13:I13"/>
    <mergeCell ref="J13:L13"/>
    <mergeCell ref="G14:I14"/>
    <mergeCell ref="J14:L14"/>
    <mergeCell ref="G16:L16"/>
    <mergeCell ref="G18:L18"/>
    <mergeCell ref="G20:L22"/>
    <mergeCell ref="A25:E25"/>
    <mergeCell ref="G25:L25"/>
    <mergeCell ref="A26:E26"/>
    <mergeCell ref="G26:L26"/>
    <mergeCell ref="A27:E27"/>
    <mergeCell ref="G27:L27"/>
    <mergeCell ref="A28:E28"/>
    <mergeCell ref="G28:L28"/>
    <mergeCell ref="A29:E29"/>
    <mergeCell ref="G29:L29"/>
    <mergeCell ref="A30:E30"/>
    <mergeCell ref="G30:L30"/>
    <mergeCell ref="A31:E31"/>
    <mergeCell ref="G31:L31"/>
    <mergeCell ref="A33:L33"/>
    <mergeCell ref="A34:L34"/>
    <mergeCell ref="A35:L35"/>
    <mergeCell ref="A36:L36"/>
    <mergeCell ref="B1:L1"/>
  </mergeCells>
  <dataValidations count="2">
    <dataValidation sqref="B16" showErrorMessage="1" showInputMessage="1" allowBlank="1" type="date" operator="between">
      <formula1>DATE(2020,1,1)</formula1>
      <formula2>TODAY()</formula2>
    </dataValidation>
    <dataValidation sqref="B17" showErrorMessage="1" showInputMessage="1" allowBlank="1" type="whole" operator="greaterThanOrEqual">
      <formula1>0</formula1>
    </dataValidation>
  </dataValidations>
  <hyperlinks>
    <hyperlink xmlns:r="http://schemas.openxmlformats.org/officeDocument/2006/relationships" ref="A25" r:id="rId1"/>
    <hyperlink xmlns:r="http://schemas.openxmlformats.org/officeDocument/2006/relationships" ref="A26" r:id="rId2"/>
    <hyperlink xmlns:r="http://schemas.openxmlformats.org/officeDocument/2006/relationships" ref="A27" r:id="rId3"/>
    <hyperlink xmlns:r="http://schemas.openxmlformats.org/officeDocument/2006/relationships" ref="A28" r:id="rId4"/>
    <hyperlink xmlns:r="http://schemas.openxmlformats.org/officeDocument/2006/relationships" ref="A29" r:id="rId5"/>
    <hyperlink xmlns:r="http://schemas.openxmlformats.org/officeDocument/2006/relationships" ref="A30" r:id="rId6"/>
    <hyperlink xmlns:r="http://schemas.openxmlformats.org/officeDocument/2006/relationships" ref="A31" r:id="rId7"/>
    <hyperlink xmlns:r="http://schemas.openxmlformats.org/officeDocument/2006/relationships" ref="A35" r:id="rId8"/>
  </hyperlinks>
  <pageMargins left="0.25" right="0.25" top="0.25" bottom="0.25" header="0.5" footer="0.5"/>
  <pageSetup orientation="landscape" paperSize="8" fitToHeight="1"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drawing xmlns:r="http://schemas.openxmlformats.org/officeDocument/2006/relationships" r:id="rId9"/>
  <legacyDrawingHF xmlns:r="http://schemas.openxmlformats.org/officeDocument/2006/relationships" r:id="rIdSiteSafetyHeader"/>
</worksheet>
</file>

<file path=xl/worksheets/sheet2.xml><?xml version="1.0" encoding="utf-8"?>
<worksheet xmlns="http://schemas.openxmlformats.org/spreadsheetml/2006/main">
  <sheetPr>
    <tabColor rgb="003933A8"/>
    <outlinePr summaryBelow="1" summaryRight="0"/>
    <pageSetUpPr fitToPage="1"/>
  </sheetPr>
  <dimension ref="A1:L42"/>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IMMEDIATE ACTIONS | LIVE P1 VIEW</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7" customHeight="1">
      <c r="A7" s="32" t="inlineStr">
        <is>
          <t>LIVE VIEW ONLY: click an ID to assess its source checklist tab. Filter Verification gate to focus on unresolved P1 items. Do not enter duplicate assessments here.</t>
        </is>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1" t="str">
        <f>IF('Site Governance'!A10="","",'Site Governance'!A10)</f>
        <v>GOV-02</v>
      </c>
      <c r="B9" s="52" t="str">
        <f>IF('Site Governance'!B10="","",'Site Governance'!B10)</f>
        <v>P1
Before affected work</v>
      </c>
      <c r="C9" s="52" t="str">
        <f>IF('Site Governance'!C10="","",'Site Governance'!C10)</f>
        <v>Confirm the contractor Safety Plan is current for the project stage, includes emergency arrangements and named responsibilities, and has been reviewed/approved by the engineering office before execution.
Suggested lead: Site Manager + HSE Lead</v>
      </c>
      <c r="D9" s="52" t="str">
        <f>IF('Site Governance'!D10="","",'Site Governance'!D10)</f>
        <v>2-2-6 p.10; 2-3-2–3 p.11
Basis: Retained</v>
      </c>
      <c r="E9" s="52" t="str">
        <f>IF('Site Governance'!E10="","",'Site Governance'!E10)</f>
        <v>Approved plan/revision; change review; workplace copy; implementation check.</v>
      </c>
      <c r="F9" s="52" t="str">
        <f>IF('Site Governance'!F10="","",'Site Governance'!F10)</f>
        <v/>
      </c>
      <c r="G9" s="52" t="str">
        <f>IF('Site Governance'!G10="","",'Site Governance'!G10)</f>
        <v>Not checked</v>
      </c>
      <c r="H9" s="53" t="str">
        <f>IF('Site Governance'!H10="","",'Site Governance'!H10)</f>
        <v/>
      </c>
      <c r="I9" s="52" t="str">
        <f>IF('Site Governance'!I10="","",'Site Governance'!I10)</f>
        <v/>
      </c>
      <c r="J9" s="52" t="str">
        <f>IF('Site Governance'!J10="","",'Site Governance'!J10)</f>
        <v/>
      </c>
      <c r="K9" s="53" t="str">
        <f>IF('Site Governance'!K10="","",'Site Governance'!K10)</f>
        <v/>
      </c>
      <c r="L9" s="52" t="str">
        <f>IF('Site Governance'!L10="","",'Site Governance'!L10)</f>
        <v>NOT CHECKED</v>
      </c>
    </row>
    <row r="10" ht="112" customHeight="1">
      <c r="A10" s="54" t="str">
        <f>IF('Site Governance'!A11="","",'Site Governance'!A11)</f>
        <v>GOV-03</v>
      </c>
      <c r="B10" s="55" t="str">
        <f>IF('Site Governance'!B11="","",'Site Governance'!B11)</f>
        <v>P1
Before high-risk work</v>
      </c>
      <c r="C10" s="55" t="str">
        <f>IF('Site Governance'!C11="","",'Site Governance'!C11)</f>
        <v>Confirm approved risk-assessment procedures and task-specific MSRA/permits cover current work. Do not begin permit-controlled activities without an appropriate competent-person permit and implemented controls.
Suggested lead: Construction Manager</v>
      </c>
      <c r="D10" s="55" t="str">
        <f>IF('Site Governance'!D11="","",'Site Governance'!D11)</f>
        <v>2-3-7 p.11; 2-4-4(12) p.13
Basis: Retained</v>
      </c>
      <c r="E10" s="55" t="str">
        <f>IF('Site Governance'!E11="","",'Site Governance'!E11)</f>
        <v>Engineering-office approval; current MSRA; actual permits and pre-task brief records.</v>
      </c>
      <c r="F10" s="55" t="str">
        <f>IF('Site Governance'!F11="","",'Site Governance'!F11)</f>
        <v/>
      </c>
      <c r="G10" s="55" t="str">
        <f>IF('Site Governance'!G11="","",'Site Governance'!G11)</f>
        <v>Not checked</v>
      </c>
      <c r="H10" s="56" t="str">
        <f>IF('Site Governance'!H11="","",'Site Governance'!H11)</f>
        <v/>
      </c>
      <c r="I10" s="55" t="str">
        <f>IF('Site Governance'!I11="","",'Site Governance'!I11)</f>
        <v/>
      </c>
      <c r="J10" s="55" t="str">
        <f>IF('Site Governance'!J11="","",'Site Governance'!J11)</f>
        <v/>
      </c>
      <c r="K10" s="56" t="str">
        <f>IF('Site Governance'!K11="","",'Site Governance'!K11)</f>
        <v/>
      </c>
      <c r="L10" s="55" t="str">
        <f>IF('Site Governance'!L11="","",'Site Governance'!L11)</f>
        <v>NOT CHECKED</v>
      </c>
    </row>
    <row r="11" ht="112" customHeight="1">
      <c r="A11" s="51" t="str">
        <f>IF('Site Governance'!A12="","",'Site Governance'!A12)</f>
        <v>GOV-04</v>
      </c>
      <c r="B11" s="52" t="str">
        <f>IF('Site Governance'!B12="","",'Site Governance'!B12)</f>
        <v>P1
Before affected work</v>
      </c>
      <c r="C11" s="52" t="str">
        <f>IF('Site Governance'!C12="","",'Site Governance'!C12)</f>
        <v>Check safety staffing against project size/nature and the applicable manual tables. Verify qualifications, certification and competent-authority approval; named staff must have practical stop-work authority.
Suggested lead: Site Manager</v>
      </c>
      <c r="D11" s="52" t="str">
        <f>IF('Site Governance'!D12="","",'Site Governance'!D12)</f>
        <v>2-3-5 p.11; 2-7–2-10 pp.16–17
Basis: Strengthened</v>
      </c>
      <c r="E11" s="52" t="str">
        <f>IF('Site Governance'!E12="","",'Site Governance'!E12)</f>
        <v>Staffing assessment; qualifications/accreditation; authority approvals; role/authority letter.</v>
      </c>
      <c r="F11" s="52" t="str">
        <f>IF('Site Governance'!F12="","",'Site Governance'!F12)</f>
        <v/>
      </c>
      <c r="G11" s="52" t="str">
        <f>IF('Site Governance'!G12="","",'Site Governance'!G12)</f>
        <v>Not checked</v>
      </c>
      <c r="H11" s="53" t="str">
        <f>IF('Site Governance'!H12="","",'Site Governance'!H12)</f>
        <v/>
      </c>
      <c r="I11" s="52" t="str">
        <f>IF('Site Governance'!I12="","",'Site Governance'!I12)</f>
        <v/>
      </c>
      <c r="J11" s="52" t="str">
        <f>IF('Site Governance'!J12="","",'Site Governance'!J12)</f>
        <v/>
      </c>
      <c r="K11" s="53" t="str">
        <f>IF('Site Governance'!K12="","",'Site Governance'!K12)</f>
        <v/>
      </c>
      <c r="L11" s="52" t="str">
        <f>IF('Site Governance'!L12="","",'Site Governance'!L12)</f>
        <v>NOT CHECKED</v>
      </c>
    </row>
    <row r="12" ht="112" customHeight="1">
      <c r="A12" s="54" t="str">
        <f>IF('Site Governance'!A13="","",'Site Governance'!A13)</f>
        <v>GOV-05</v>
      </c>
      <c r="B12" s="55" t="str">
        <f>IF('Site Governance'!B13="","",'Site Governance'!B13)</f>
        <v>P1
Correct now if unsafe</v>
      </c>
      <c r="C12" s="55" t="str">
        <f>IF('Site Governance'!C13="","",'Site Governance'!C13)</f>
        <v>Identify non-compliant machinery/tools/materials. Remove from use, mark/tag unsafe and lock operational switches as applicable. Arrange competent correction and verification before release.
Suggested lead: Plant Manager</v>
      </c>
      <c r="D12" s="55" t="str">
        <f>IF('Site Governance'!D13="","",'Site Governance'!D13)</f>
        <v>2-4-4(1–2) p.12; 2-7 p.16
Basis: Retained</v>
      </c>
      <c r="E12" s="55" t="str">
        <f>IF('Site Governance'!E13="","",'Site Governance'!E13)</f>
        <v>Defect/isolation register; tags; controlled repair; competent release evidence.</v>
      </c>
      <c r="F12" s="55" t="str">
        <f>IF('Site Governance'!F13="","",'Site Governance'!F13)</f>
        <v/>
      </c>
      <c r="G12" s="55" t="str">
        <f>IF('Site Governance'!G13="","",'Site Governance'!G13)</f>
        <v>Not checked</v>
      </c>
      <c r="H12" s="56" t="str">
        <f>IF('Site Governance'!H13="","",'Site Governance'!H13)</f>
        <v/>
      </c>
      <c r="I12" s="55" t="str">
        <f>IF('Site Governance'!I13="","",'Site Governance'!I13)</f>
        <v/>
      </c>
      <c r="J12" s="55" t="str">
        <f>IF('Site Governance'!J13="","",'Site Governance'!J13)</f>
        <v/>
      </c>
      <c r="K12" s="56" t="str">
        <f>IF('Site Governance'!K13="","",'Site Governance'!K13)</f>
        <v/>
      </c>
      <c r="L12" s="55" t="str">
        <f>IF('Site Governance'!L13="","",'Site Governance'!L13)</f>
        <v>NOT CHECKED</v>
      </c>
    </row>
    <row r="13" ht="112" customHeight="1">
      <c r="A13" s="51" t="str">
        <f>IF('Emergency Readiness'!A9="","",'Emergency Readiness'!A9)</f>
        <v>EMR-01</v>
      </c>
      <c r="B13" s="52" t="str">
        <f>IF('Emergency Readiness'!B9="","",'Emergency Readiness'!B9)</f>
        <v>P1
Verify now; maintain</v>
      </c>
      <c r="C13" s="52" t="str">
        <f>IF('Emergency Readiness'!C9="","",'Emergency Readiness'!C9)</f>
        <v>Confirm a site-risk/project-scale emergency response plan including evacuation, agreed contractor/consultant responsibilities and current hazards; check that it is usable on the actual worksite.
Suggested lead: Site Manager + HSE Lead</v>
      </c>
      <c r="D13" s="52" t="str">
        <f>IF('Emergency Readiness'!D9="","",'Emergency Readiness'!D9)</f>
        <v>2-6-4 p.16; 23.1 p.205; 23.4(1) p.206
Basis: Strengthened</v>
      </c>
      <c r="E13" s="52" t="str">
        <f>IF('Emergency Readiness'!E9="","",'Emergency Readiness'!E9)</f>
        <v>Current ERP; contractor/consultant review; hazard-to-response mapping; site walkdown.</v>
      </c>
      <c r="F13" s="52" t="str">
        <f>IF('Emergency Readiness'!F9="","",'Emergency Readiness'!F9)</f>
        <v/>
      </c>
      <c r="G13" s="52" t="str">
        <f>IF('Emergency Readiness'!G9="","",'Emergency Readiness'!G9)</f>
        <v>Not checked</v>
      </c>
      <c r="H13" s="53" t="str">
        <f>IF('Emergency Readiness'!H9="","",'Emergency Readiness'!H9)</f>
        <v/>
      </c>
      <c r="I13" s="52" t="str">
        <f>IF('Emergency Readiness'!I9="","",'Emergency Readiness'!I9)</f>
        <v/>
      </c>
      <c r="J13" s="52" t="str">
        <f>IF('Emergency Readiness'!J9="","",'Emergency Readiness'!J9)</f>
        <v/>
      </c>
      <c r="K13" s="53" t="str">
        <f>IF('Emergency Readiness'!K9="","",'Emergency Readiness'!K9)</f>
        <v/>
      </c>
      <c r="L13" s="52" t="str">
        <f>IF('Emergency Readiness'!L9="","",'Emergency Readiness'!L9)</f>
        <v>NOT CHECKED</v>
      </c>
    </row>
    <row r="14" ht="112" customHeight="1">
      <c r="A14" s="54" t="str">
        <f>IF('Emergency Readiness'!A11="","",'Emergency Readiness'!A11)</f>
        <v>EMR-03</v>
      </c>
      <c r="B14" s="55" t="str">
        <f>IF('Emergency Readiness'!B11="","",'Emergency Readiness'!B11)</f>
        <v>P1
Verify now; each shift</v>
      </c>
      <c r="C14" s="55" t="str">
        <f>IF('Emergency Readiness'!C11="","",'Emergency Readiness'!C11)</f>
        <v>Identify and train the site emergency response team, with defined evacuation, firefighting and rescue roles coordinated with Civil Defence/relevant authorities. Verify first-aid/rescue availability; no untrained hazardous intervention.
Suggested lead: Site Manager + HSE Lead</v>
      </c>
      <c r="D14" s="55" t="str">
        <f>IF('Emergency Readiness'!D11="","",'Emergency Readiness'!D11)</f>
        <v>2-6-2 p.16; 23.5(2,6) p.206
Basis: Strengthened</v>
      </c>
      <c r="E14" s="55" t="str">
        <f>IF('Emergency Readiness'!E11="","",'Emergency Readiness'!E11)</f>
        <v>Named roster and shift coverage; competence/training; response resources; liaison record.</v>
      </c>
      <c r="F14" s="55" t="str">
        <f>IF('Emergency Readiness'!F11="","",'Emergency Readiness'!F11)</f>
        <v/>
      </c>
      <c r="G14" s="55" t="str">
        <f>IF('Emergency Readiness'!G11="","",'Emergency Readiness'!G11)</f>
        <v>Not checked</v>
      </c>
      <c r="H14" s="56" t="str">
        <f>IF('Emergency Readiness'!H11="","",'Emergency Readiness'!H11)</f>
        <v/>
      </c>
      <c r="I14" s="55" t="str">
        <f>IF('Emergency Readiness'!I11="","",'Emergency Readiness'!I11)</f>
        <v/>
      </c>
      <c r="J14" s="55" t="str">
        <f>IF('Emergency Readiness'!J11="","",'Emergency Readiness'!J11)</f>
        <v/>
      </c>
      <c r="K14" s="56" t="str">
        <f>IF('Emergency Readiness'!K11="","",'Emergency Readiness'!K11)</f>
        <v/>
      </c>
      <c r="L14" s="55" t="str">
        <f>IF('Emergency Readiness'!L11="","",'Emergency Readiness'!L11)</f>
        <v>NOT CHECKED</v>
      </c>
    </row>
    <row r="15" ht="112" customHeight="1">
      <c r="A15" s="51" t="str">
        <f>IF('Emergency Readiness'!A12="","",'Emergency Readiness'!A12)</f>
        <v>EMR-04</v>
      </c>
      <c r="B15" s="52" t="str">
        <f>IF('Emergency Readiness'!B12="","",'Emergency Readiness'!B12)</f>
        <v>P1
Verify now; maintain</v>
      </c>
      <c r="C15" s="52" t="str">
        <f>IF('Emergency Readiness'!C12="","",'Emergency Readiness'!C12)</f>
        <v>Check alarms, exits, escape routes and designated assembly points against the site plan. Ensure personnel know routes and evacuate immediately on fire alarm; clear obstructed escape arrangements before exposure continues.
Suggested lead: Site Manager</v>
      </c>
      <c r="D15" s="52" t="str">
        <f>IF('Emergency Readiness'!D12="","",'Emergency Readiness'!D12)</f>
        <v>23.5(1,4) p.206
Basis: Strengthened</v>
      </c>
      <c r="E15" s="52" t="str">
        <f>IF('Emergency Readiness'!E12="","",'Emergency Readiness'!E12)</f>
        <v>Walkdown and alarm check; route/muster plan; briefing; obstruction rectification.</v>
      </c>
      <c r="F15" s="52" t="str">
        <f>IF('Emergency Readiness'!F12="","",'Emergency Readiness'!F12)</f>
        <v/>
      </c>
      <c r="G15" s="52" t="str">
        <f>IF('Emergency Readiness'!G12="","",'Emergency Readiness'!G12)</f>
        <v>Not checked</v>
      </c>
      <c r="H15" s="53" t="str">
        <f>IF('Emergency Readiness'!H12="","",'Emergency Readiness'!H12)</f>
        <v/>
      </c>
      <c r="I15" s="52" t="str">
        <f>IF('Emergency Readiness'!I12="","",'Emergency Readiness'!I12)</f>
        <v/>
      </c>
      <c r="J15" s="52" t="str">
        <f>IF('Emergency Readiness'!J12="","",'Emergency Readiness'!J12)</f>
        <v/>
      </c>
      <c r="K15" s="53" t="str">
        <f>IF('Emergency Readiness'!K12="","",'Emergency Readiness'!K12)</f>
        <v/>
      </c>
      <c r="L15" s="52" t="str">
        <f>IF('Emergency Readiness'!L12="","",'Emergency Readiness'!L12)</f>
        <v>NOT CHECKED</v>
      </c>
    </row>
    <row r="16" ht="112" customHeight="1">
      <c r="A16" s="54" t="str">
        <f>IF('Public Interface'!A9="","",'Public Interface'!A9)</f>
        <v>PUB-01</v>
      </c>
      <c r="B16" s="55" t="str">
        <f>IF('Public Interface'!B9="","",'Public Interface'!B9)</f>
        <v>P1
Before affected work</v>
      </c>
      <c r="C16" s="55" t="str">
        <f>IF('Public Interface'!C9="","",'Public Interface'!C9)</f>
        <v>Verify pre-work structural condition checks for neighbouring buildings/walls and records of existing cracks, settlement or damage. If works have already begun and the baseline is missing, escalate for an honest current assessment; never fabricate or backdate it.
Suggested lead: Site Manager + Engineer</v>
      </c>
      <c r="D16" s="55" t="str">
        <f>IF('Public Interface'!D9="","",'Public Interface'!D9)</f>
        <v>2-16(2) p.19
Basis: Added/strengthened</v>
      </c>
      <c r="E16" s="55" t="str">
        <f>IF('Public Interface'!E9="","",'Public Interface'!E9)</f>
        <v>Dated condition survey; photographs; engineer review; record of any missing baseline.</v>
      </c>
      <c r="F16" s="55" t="str">
        <f>IF('Public Interface'!F9="","",'Public Interface'!F9)</f>
        <v/>
      </c>
      <c r="G16" s="55" t="str">
        <f>IF('Public Interface'!G9="","",'Public Interface'!G9)</f>
        <v>Not checked</v>
      </c>
      <c r="H16" s="56" t="str">
        <f>IF('Public Interface'!H9="","",'Public Interface'!H9)</f>
        <v/>
      </c>
      <c r="I16" s="55" t="str">
        <f>IF('Public Interface'!I9="","",'Public Interface'!I9)</f>
        <v/>
      </c>
      <c r="J16" s="55" t="str">
        <f>IF('Public Interface'!J9="","",'Public Interface'!J9)</f>
        <v/>
      </c>
      <c r="K16" s="56" t="str">
        <f>IF('Public Interface'!K9="","",'Public Interface'!K9)</f>
        <v/>
      </c>
      <c r="L16" s="55" t="str">
        <f>IF('Public Interface'!L9="","",'Public Interface'!L9)</f>
        <v>NOT CHECKED</v>
      </c>
    </row>
    <row r="17" ht="112" customHeight="1">
      <c r="A17" s="51" t="str">
        <f>IF('Public Interface'!A10="","",'Public Interface'!A10)</f>
        <v>PUB-02</v>
      </c>
      <c r="B17" s="52" t="str">
        <f>IF('Public Interface'!B10="","",'Public Interface'!B10)</f>
        <v>P1
Notify on discovery</v>
      </c>
      <c r="C17" s="52" t="str">
        <f>IF('Public Interface'!C10="","",'Public Interface'!C10)</f>
        <v>Notify the relevant department of adjacent-building/facility/utility defects or damage. Contractor-caused damage needs an engineering-office-approved method, supervision and coordination with the affected neighbour.
Suggested lead: Site Manager + Engineer</v>
      </c>
      <c r="D17" s="52" t="str">
        <f>IF('Public Interface'!D10="","",'Public Interface'!D10)</f>
        <v>2-16(3) p.19
Basis: Added/strengthened</v>
      </c>
      <c r="E17" s="52" t="str">
        <f>IF('Public Interface'!E10="","",'Public Interface'!E10)</f>
        <v>Notification/acknowledgement; approved method; supervision and rectification evidence.</v>
      </c>
      <c r="F17" s="52" t="str">
        <f>IF('Public Interface'!F10="","",'Public Interface'!F10)</f>
        <v/>
      </c>
      <c r="G17" s="52" t="str">
        <f>IF('Public Interface'!G10="","",'Public Interface'!G10)</f>
        <v>Not checked</v>
      </c>
      <c r="H17" s="53" t="str">
        <f>IF('Public Interface'!H10="","",'Public Interface'!H10)</f>
        <v/>
      </c>
      <c r="I17" s="52" t="str">
        <f>IF('Public Interface'!I10="","",'Public Interface'!I10)</f>
        <v/>
      </c>
      <c r="J17" s="52" t="str">
        <f>IF('Public Interface'!J10="","",'Public Interface'!J10)</f>
        <v/>
      </c>
      <c r="K17" s="53" t="str">
        <f>IF('Public Interface'!K10="","",'Public Interface'!K10)</f>
        <v/>
      </c>
      <c r="L17" s="52" t="str">
        <f>IF('Public Interface'!L10="","",'Public Interface'!L10)</f>
        <v>NOT CHECKED</v>
      </c>
    </row>
    <row r="18" ht="112" customHeight="1">
      <c r="A18" s="54" t="str">
        <f>IF('Public Interface'!A12="","",'Public Interface'!A12)</f>
        <v>PUB-04</v>
      </c>
      <c r="B18" s="55" t="str">
        <f>IF('Public Interface'!B12="","",'Public Interface'!B12)</f>
        <v>P1
Before exposure; maintain</v>
      </c>
      <c r="C18" s="55" t="str">
        <f>IF('Public Interface'!C12="","",'Public Interface'!C12)</f>
        <v>Verify protective barriers along dividing walls next to neighbouring buildings extend at least 2 m above the wall and prevent spread of materials, dust and debris. Arrange safe competent installation; do not improvise support/fixings.
Suggested lead: Construction Manager</v>
      </c>
      <c r="D18" s="55" t="str">
        <f>IF('Public Interface'!D12="","",'Public Interface'!D12)</f>
        <v>2-16(5) p.20
Basis: Added</v>
      </c>
      <c r="E18" s="55" t="str">
        <f>IF('Public Interface'!E12="","",'Public Interface'!E12)</f>
        <v>Measured installed height; protection design/method; competent inspection.</v>
      </c>
      <c r="F18" s="55" t="str">
        <f>IF('Public Interface'!F12="","",'Public Interface'!F12)</f>
        <v/>
      </c>
      <c r="G18" s="55" t="str">
        <f>IF('Public Interface'!G12="","",'Public Interface'!G12)</f>
        <v>Not checked</v>
      </c>
      <c r="H18" s="56" t="str">
        <f>IF('Public Interface'!H12="","",'Public Interface'!H12)</f>
        <v/>
      </c>
      <c r="I18" s="55" t="str">
        <f>IF('Public Interface'!I12="","",'Public Interface'!I12)</f>
        <v/>
      </c>
      <c r="J18" s="55" t="str">
        <f>IF('Public Interface'!J12="","",'Public Interface'!J12)</f>
        <v/>
      </c>
      <c r="K18" s="56" t="str">
        <f>IF('Public Interface'!K12="","",'Public Interface'!K12)</f>
        <v/>
      </c>
      <c r="L18" s="55" t="str">
        <f>IF('Public Interface'!L12="","",'Public Interface'!L12)</f>
        <v>NOT CHECKED</v>
      </c>
    </row>
    <row r="19" ht="112" customHeight="1">
      <c r="A19" s="51" t="str">
        <f>IF('Public Interface'!A13="","",'Public Interface'!A13)</f>
        <v>PUB-05</v>
      </c>
      <c r="B19" s="52" t="str">
        <f>IF('Public Interface'!B13="","",'Public Interface'!B13)</f>
        <v>P1
Before installation</v>
      </c>
      <c r="C19" s="52" t="str">
        <f>IF('Public Interface'!C13="","",'Public Interface'!C13)</f>
        <v>Check permits before tower cranes, scaffolding or similar temporary installations that may affect Metro/tram lines, stations or public-transport corridors where the project is within/near them.
Suggested lead: Site Manager</v>
      </c>
      <c r="D19" s="52" t="str">
        <f>IF('Public Interface'!D13="","",'Public Interface'!D13)</f>
        <v>9.1(4) p.93; 2-16(1) p.19
Basis: Added</v>
      </c>
      <c r="E19" s="52" t="str">
        <f>IF('Public Interface'!E13="","",'Public Interface'!E13)</f>
        <v>Interface assessment; relevant-authority permits; conditions checked against site.</v>
      </c>
      <c r="F19" s="52" t="str">
        <f>IF('Public Interface'!F13="","",'Public Interface'!F13)</f>
        <v/>
      </c>
      <c r="G19" s="52" t="str">
        <f>IF('Public Interface'!G13="","",'Public Interface'!G13)</f>
        <v>Not checked</v>
      </c>
      <c r="H19" s="53" t="str">
        <f>IF('Public Interface'!H13="","",'Public Interface'!H13)</f>
        <v/>
      </c>
      <c r="I19" s="52" t="str">
        <f>IF('Public Interface'!I13="","",'Public Interface'!I13)</f>
        <v/>
      </c>
      <c r="J19" s="52" t="str">
        <f>IF('Public Interface'!J13="","",'Public Interface'!J13)</f>
        <v/>
      </c>
      <c r="K19" s="53" t="str">
        <f>IF('Public Interface'!K13="","",'Public Interface'!K13)</f>
        <v/>
      </c>
      <c r="L19" s="52" t="str">
        <f>IF('Public Interface'!L13="","",'Public Interface'!L13)</f>
        <v>NOT CHECKED</v>
      </c>
    </row>
    <row r="20" ht="112" customHeight="1">
      <c r="A20" s="54" t="str">
        <f>IF('Public Interface'!A14="","",'Public Interface'!A14)</f>
        <v>PUB-06</v>
      </c>
      <c r="B20" s="55" t="str">
        <f>IF('Public Interface'!B14="","",'Public Interface'!B14)</f>
        <v>P1
Before off-plot use</v>
      </c>
      <c r="C20" s="55" t="str">
        <f>IF('Public Interface'!C14="","",'Public Interface'!C14)</f>
        <v>Confirm engineering-office approval of the current site layout and plot-limit fencing. Obtain relevant-authority permits before using road rights-of-way, adjacent areas or neighbouring property.
Suggested lead: Site Manager</v>
      </c>
      <c r="D20" s="55" t="str">
        <f>IF('Public Interface'!D14="","",'Public Interface'!D14)</f>
        <v>Site Planning 20-2-1(1–2) p.180
Basis: Added/retained</v>
      </c>
      <c r="E20" s="55" t="str">
        <f>IF('Public Interface'!E14="","",'Public Interface'!E14)</f>
        <v>Approved layout/revision; boundary survey; off-plot permits and conditions.</v>
      </c>
      <c r="F20" s="55" t="str">
        <f>IF('Public Interface'!F14="","",'Public Interface'!F14)</f>
        <v/>
      </c>
      <c r="G20" s="55" t="str">
        <f>IF('Public Interface'!G14="","",'Public Interface'!G14)</f>
        <v>Not checked</v>
      </c>
      <c r="H20" s="56" t="str">
        <f>IF('Public Interface'!H14="","",'Public Interface'!H14)</f>
        <v/>
      </c>
      <c r="I20" s="55" t="str">
        <f>IF('Public Interface'!I14="","",'Public Interface'!I14)</f>
        <v/>
      </c>
      <c r="J20" s="55" t="str">
        <f>IF('Public Interface'!J14="","",'Public Interface'!J14)</f>
        <v/>
      </c>
      <c r="K20" s="56" t="str">
        <f>IF('Public Interface'!K14="","",'Public Interface'!K14)</f>
        <v/>
      </c>
      <c r="L20" s="55" t="str">
        <f>IF('Public Interface'!L14="","",'Public Interface'!L14)</f>
        <v>NOT CHECKED</v>
      </c>
    </row>
    <row r="21" ht="112" customHeight="1">
      <c r="A21" s="51" t="str">
        <f>IF('Public Interface'!A15="","",'Public Interface'!A15)</f>
        <v>PUB-07</v>
      </c>
      <c r="B21" s="52" t="str">
        <f>IF('Public Interface'!B15="","",'Public Interface'!B15)</f>
        <v>P1
Before installation</v>
      </c>
      <c r="C21" s="52" t="str">
        <f>IF('Public Interface'!C15="","",'Public Interface'!C15)</f>
        <v>Check that fencing, temporary rooms/offices and signboard foundations are not installed within designated public utility-line areas. Correct any encroachment under competent control.
Suggested lead: Site Manager + Engineer</v>
      </c>
      <c r="D21" s="52" t="str">
        <f>IF('Public Interface'!D15="","",'Public Interface'!D15)</f>
        <v>Site Planning 20-2-1(3) p.180
Basis: Added</v>
      </c>
      <c r="E21" s="52" t="str">
        <f>IF('Public Interface'!E15="","",'Public Interface'!E15)</f>
        <v>Utility drawings/NOCs; verified location; layout/installation walkdown.</v>
      </c>
      <c r="F21" s="52" t="str">
        <f>IF('Public Interface'!F15="","",'Public Interface'!F15)</f>
        <v/>
      </c>
      <c r="G21" s="52" t="str">
        <f>IF('Public Interface'!G15="","",'Public Interface'!G15)</f>
        <v>Not checked</v>
      </c>
      <c r="H21" s="53" t="str">
        <f>IF('Public Interface'!H15="","",'Public Interface'!H15)</f>
        <v/>
      </c>
      <c r="I21" s="52" t="str">
        <f>IF('Public Interface'!I15="","",'Public Interface'!I15)</f>
        <v/>
      </c>
      <c r="J21" s="52" t="str">
        <f>IF('Public Interface'!J15="","",'Public Interface'!J15)</f>
        <v/>
      </c>
      <c r="K21" s="53" t="str">
        <f>IF('Public Interface'!K15="","",'Public Interface'!K15)</f>
        <v/>
      </c>
      <c r="L21" s="52" t="str">
        <f>IF('Public Interface'!L15="","",'Public Interface'!L15)</f>
        <v>NOT CHECKED</v>
      </c>
    </row>
    <row r="22" ht="112" customHeight="1">
      <c r="A22" s="54" t="str">
        <f>IF('Public Interface'!A17="","",'Public Interface'!A17)</f>
        <v>PUB-09</v>
      </c>
      <c r="B22" s="55" t="str">
        <f>IF('Public Interface'!B17="","",'Public Interface'!B17)</f>
        <v>P1
Continuous; suspension</v>
      </c>
      <c r="C22" s="55" t="str">
        <f>IF('Public Interface'!C17="","",'Public Interface'!C17)</f>
        <v>Maintain 24-hour security; on suspension securely close the site, provide permanent guarding and maintain fencing, cleaning, organisation and removal of waste/debris.
Suggested lead: Site Manager</v>
      </c>
      <c r="D22" s="55" t="str">
        <f>IF('Public Interface'!D17="","",'Public Interface'!D17)</f>
        <v>2-3-6 p.11; 2-16(8) p.20
Basis: Retained/strengthened</v>
      </c>
      <c r="E22" s="55" t="str">
        <f>IF('Public Interface'!E17="","",'Public Interface'!E17)</f>
        <v>Guard roster; access logs; closure inspection; fencing/housekeeping records.</v>
      </c>
      <c r="F22" s="55" t="str">
        <f>IF('Public Interface'!F17="","",'Public Interface'!F17)</f>
        <v/>
      </c>
      <c r="G22" s="55" t="str">
        <f>IF('Public Interface'!G17="","",'Public Interface'!G17)</f>
        <v>Not checked</v>
      </c>
      <c r="H22" s="56" t="str">
        <f>IF('Public Interface'!H17="","",'Public Interface'!H17)</f>
        <v/>
      </c>
      <c r="I22" s="55" t="str">
        <f>IF('Public Interface'!I17="","",'Public Interface'!I17)</f>
        <v/>
      </c>
      <c r="J22" s="55" t="str">
        <f>IF('Public Interface'!J17="","",'Public Interface'!J17)</f>
        <v/>
      </c>
      <c r="K22" s="56" t="str">
        <f>IF('Public Interface'!K17="","",'Public Interface'!K17)</f>
        <v/>
      </c>
      <c r="L22" s="55" t="str">
        <f>IF('Public Interface'!L17="","",'Public Interface'!L17)</f>
        <v>NOT CHECKED</v>
      </c>
    </row>
    <row r="23" ht="112" customHeight="1">
      <c r="A23" s="51" t="str">
        <f>IF('Excavation'!A9="","",'Excavation'!A9)</f>
        <v>EXC-01</v>
      </c>
      <c r="B23" s="52" t="str">
        <f>IF('Excavation'!B9="","",'Excavation'!B9)</f>
        <v>P1
Before excavation/entry</v>
      </c>
      <c r="C23" s="52" t="str">
        <f>IF('Excavation'!C9="","",'Excavation'!C9)</f>
        <v>Review every excavation exceeding 1.20 m for approved shoring/design or an approved open-excavation method. Stop unprotected affected work and obtain competent approval. Shallower excavations still need risk assessment; depth alone is not a safe-work decision.
Suggested lead: Construction Manager + Engineer</v>
      </c>
      <c r="D23" s="52" t="str">
        <f>IF('Excavation'!D9="","",'Excavation'!D9)</f>
        <v>9.1(1) p.93
Basis: Changed/strengthened</v>
      </c>
      <c r="E23" s="52" t="str">
        <f>IF('Excavation'!E9="","",'Excavation'!E9)</f>
        <v>Measured depths; approved support/design or open-excavation method; site verification.</v>
      </c>
      <c r="F23" s="52" t="str">
        <f>IF('Excavation'!F9="","",'Excavation'!F9)</f>
        <v/>
      </c>
      <c r="G23" s="52" t="str">
        <f>IF('Excavation'!G9="","",'Excavation'!G9)</f>
        <v>Not checked</v>
      </c>
      <c r="H23" s="53" t="str">
        <f>IF('Excavation'!H9="","",'Excavation'!H9)</f>
        <v/>
      </c>
      <c r="I23" s="52" t="str">
        <f>IF('Excavation'!I9="","",'Excavation'!I9)</f>
        <v/>
      </c>
      <c r="J23" s="52" t="str">
        <f>IF('Excavation'!J9="","",'Excavation'!J9)</f>
        <v/>
      </c>
      <c r="K23" s="53" t="str">
        <f>IF('Excavation'!K9="","",'Excavation'!K9)</f>
        <v/>
      </c>
      <c r="L23" s="52" t="str">
        <f>IF('Excavation'!L9="","",'Excavation'!L9)</f>
        <v>NOT CHECKED</v>
      </c>
    </row>
    <row r="24" ht="112" customHeight="1">
      <c r="A24" s="54" t="str">
        <f>IF('Excavation'!A10="","",'Excavation'!A10)</f>
        <v>EXC-02</v>
      </c>
      <c r="B24" s="55" t="str">
        <f>IF('Excavation'!B10="","",'Excavation'!B10)</f>
        <v>P1
Before work; on changes</v>
      </c>
      <c r="C24" s="55" t="str">
        <f>IF('Excavation'!C10="","",'Excavation'!C10)</f>
        <v>Check utility/location information, NOCs and excavation permits against actual conditions. Stop and consult the competent department if changes to excavation location/services could expose workers to hazards.
Suggested lead: Site Manager + Engineer</v>
      </c>
      <c r="D24" s="55" t="str">
        <f>IF('Excavation'!D10="","",'Excavation'!D10)</f>
        <v>9.1(2–5) p.93
Basis: Retained/clarified</v>
      </c>
      <c r="E24" s="55" t="str">
        <f>IF('Excavation'!E10="","",'Excavation'!E10)</f>
        <v>Utility detection/survey; valid NOCs/permits; discrepancy and authority response record.</v>
      </c>
      <c r="F24" s="55" t="str">
        <f>IF('Excavation'!F10="","",'Excavation'!F10)</f>
        <v/>
      </c>
      <c r="G24" s="55" t="str">
        <f>IF('Excavation'!G10="","",'Excavation'!G10)</f>
        <v>Not checked</v>
      </c>
      <c r="H24" s="56" t="str">
        <f>IF('Excavation'!H10="","",'Excavation'!H10)</f>
        <v/>
      </c>
      <c r="I24" s="55" t="str">
        <f>IF('Excavation'!I10="","",'Excavation'!I10)</f>
        <v/>
      </c>
      <c r="J24" s="55" t="str">
        <f>IF('Excavation'!J10="","",'Excavation'!J10)</f>
        <v/>
      </c>
      <c r="K24" s="56" t="str">
        <f>IF('Excavation'!K10="","",'Excavation'!K10)</f>
        <v/>
      </c>
      <c r="L24" s="55" t="str">
        <f>IF('Excavation'!L10="","",'Excavation'!L10)</f>
        <v>NOT CHECKED</v>
      </c>
    </row>
    <row r="25" ht="112" customHeight="1">
      <c r="A25" s="51" t="str">
        <f>IF('Excavation'!A11="","",'Excavation'!A11)</f>
        <v>EXC-03</v>
      </c>
      <c r="B25" s="52" t="str">
        <f>IF('Excavation'!B11="","",'Excavation'!B11)</f>
        <v>P1
Continuous; suspension</v>
      </c>
      <c r="C25" s="52" t="str">
        <f>IF('Excavation'!C11="","",'Excavation'!C11)</f>
        <v>Verify continuous efficient dewatering where required, including during work stoppages; maintain equipment and continuous power. Document a site-specific continuity arrangement without assuming an unattended pump is adequate.
Suggested lead: Plant Manager + Engineer</v>
      </c>
      <c r="D25" s="52" t="str">
        <f>IF('Excavation'!D11="","",'Excavation'!D11)</f>
        <v>9.1(11) p.93
Basis: Added/strengthened</v>
      </c>
      <c r="E25" s="52" t="str">
        <f>IF('Excavation'!E11="","",'Excavation'!E11)</f>
        <v>Operating and maintenance logs; power-continuity plan; inspection/responsible contacts.</v>
      </c>
      <c r="F25" s="52" t="str">
        <f>IF('Excavation'!F11="","",'Excavation'!F11)</f>
        <v/>
      </c>
      <c r="G25" s="52" t="str">
        <f>IF('Excavation'!G11="","",'Excavation'!G11)</f>
        <v>Not checked</v>
      </c>
      <c r="H25" s="53" t="str">
        <f>IF('Excavation'!H11="","",'Excavation'!H11)</f>
        <v/>
      </c>
      <c r="I25" s="52" t="str">
        <f>IF('Excavation'!I11="","",'Excavation'!I11)</f>
        <v/>
      </c>
      <c r="J25" s="52" t="str">
        <f>IF('Excavation'!J11="","",'Excavation'!J11)</f>
        <v/>
      </c>
      <c r="K25" s="53" t="str">
        <f>IF('Excavation'!K11="","",'Excavation'!K11)</f>
        <v/>
      </c>
      <c r="L25" s="52" t="str">
        <f>IF('Excavation'!L11="","",'Excavation'!L11)</f>
        <v>NOT CHECKED</v>
      </c>
    </row>
    <row r="26" ht="112" customHeight="1">
      <c r="A26" s="54" t="str">
        <f>IF('Excavation'!A12="","",'Excavation'!A12)</f>
        <v>EXC-04</v>
      </c>
      <c r="B26" s="55" t="str">
        <f>IF('Excavation'!B12="","",'Excavation'!B12)</f>
        <v>P1
On reaching groundwater</v>
      </c>
      <c r="C26" s="55" t="str">
        <f>IF('Excavation'!C12="","",'Excavation'!C12)</f>
        <v>Stop affected work until groundwater is removed by a specialised company under required approvals and after confirming it is free from hazardous contaminants.
Suggested lead: Construction Manager + Engineer</v>
      </c>
      <c r="D26" s="55" t="str">
        <f>IF('Excavation'!D12="","",'Excavation'!D12)</f>
        <v>9.1(10) p.93
Basis: Retained</v>
      </c>
      <c r="E26" s="55" t="str">
        <f>IF('Excavation'!E12="","",'Excavation'!E12)</f>
        <v>Specialist appointment; groundwater assessment; authority approvals; controlled release.</v>
      </c>
      <c r="F26" s="55" t="str">
        <f>IF('Excavation'!F12="","",'Excavation'!F12)</f>
        <v/>
      </c>
      <c r="G26" s="55" t="str">
        <f>IF('Excavation'!G12="","",'Excavation'!G12)</f>
        <v>Not checked</v>
      </c>
      <c r="H26" s="56" t="str">
        <f>IF('Excavation'!H12="","",'Excavation'!H12)</f>
        <v/>
      </c>
      <c r="I26" s="55" t="str">
        <f>IF('Excavation'!I12="","",'Excavation'!I12)</f>
        <v/>
      </c>
      <c r="J26" s="55" t="str">
        <f>IF('Excavation'!J12="","",'Excavation'!J12)</f>
        <v/>
      </c>
      <c r="K26" s="56" t="str">
        <f>IF('Excavation'!K12="","",'Excavation'!K12)</f>
        <v/>
      </c>
      <c r="L26" s="55" t="str">
        <f>IF('Excavation'!L12="","",'Excavation'!L12)</f>
        <v>NOT CHECKED</v>
      </c>
    </row>
    <row r="27" ht="112" customHeight="1">
      <c r="A27" s="51" t="str">
        <f>IF('Excavation'!A13="","",'Excavation'!A13)</f>
        <v>EXC-05</v>
      </c>
      <c r="B27" s="52" t="str">
        <f>IF('Excavation'!B13="","",'Excavation'!B13)</f>
        <v>P1
Verify now; on expiry/failure</v>
      </c>
      <c r="C27" s="52" t="str">
        <f>IF('Excavation'!C13="","",'Excavation'!C13)</f>
        <v>Check shoring-anchor validity/effectiveness. Expired or ineffective ties require approved additional anchors or backfilling to prevent collapse/damage; obtain engineering direction and hold unsafe affected work.
Suggested lead: Temporary Works Engineer</v>
      </c>
      <c r="D27" s="52" t="str">
        <f>IF('Excavation'!D13="","",'Excavation'!D13)</f>
        <v>9.1(23) p.95
Basis: Added</v>
      </c>
      <c r="E27" s="52" t="str">
        <f>IF('Excavation'!E13="","",'Excavation'!E13)</f>
        <v>Anchor design/life/status; inspection; authority-approved remedial design or backfill record.</v>
      </c>
      <c r="F27" s="52" t="str">
        <f>IF('Excavation'!F13="","",'Excavation'!F13)</f>
        <v/>
      </c>
      <c r="G27" s="52" t="str">
        <f>IF('Excavation'!G13="","",'Excavation'!G13)</f>
        <v>Not checked</v>
      </c>
      <c r="H27" s="53" t="str">
        <f>IF('Excavation'!H13="","",'Excavation'!H13)</f>
        <v/>
      </c>
      <c r="I27" s="52" t="str">
        <f>IF('Excavation'!I13="","",'Excavation'!I13)</f>
        <v/>
      </c>
      <c r="J27" s="52" t="str">
        <f>IF('Excavation'!J13="","",'Excavation'!J13)</f>
        <v/>
      </c>
      <c r="K27" s="53" t="str">
        <f>IF('Excavation'!K13="","",'Excavation'!K13)</f>
        <v/>
      </c>
      <c r="L27" s="52" t="str">
        <f>IF('Excavation'!L13="","",'Excavation'!L13)</f>
        <v>NOT CHECKED</v>
      </c>
    </row>
    <row r="28" ht="112" customHeight="1">
      <c r="A28" s="54" t="str">
        <f>IF('Excavation'!A14="","",'Excavation'!A14)</f>
        <v>EXC-06</v>
      </c>
      <c r="B28" s="55" t="str">
        <f>IF('Excavation'!B14="","",'Excavation'!B14)</f>
        <v>P1
Before off-plot excavation</v>
      </c>
      <c r="C28" s="55" t="str">
        <f>IF('Excavation'!C14="","",'Excavation'!C14)</f>
        <v>Do not undertake open excavation beyond the plot on adjacent land without the necessary approvals. Check physical extent against approved boundaries.
Suggested lead: Site Manager</v>
      </c>
      <c r="D28" s="55" t="str">
        <f>IF('Excavation'!D14="","",'Excavation'!D14)</f>
        <v>9.2.1(6) p.97
Basis: Added</v>
      </c>
      <c r="E28" s="55" t="str">
        <f>IF('Excavation'!E14="","",'Excavation'!E14)</f>
        <v>Boundary verification; applicable adjacent-land approvals; engineer review.</v>
      </c>
      <c r="F28" s="55" t="str">
        <f>IF('Excavation'!F14="","",'Excavation'!F14)</f>
        <v/>
      </c>
      <c r="G28" s="55" t="str">
        <f>IF('Excavation'!G14="","",'Excavation'!G14)</f>
        <v>Not checked</v>
      </c>
      <c r="H28" s="56" t="str">
        <f>IF('Excavation'!H14="","",'Excavation'!H14)</f>
        <v/>
      </c>
      <c r="I28" s="55" t="str">
        <f>IF('Excavation'!I14="","",'Excavation'!I14)</f>
        <v/>
      </c>
      <c r="J28" s="55" t="str">
        <f>IF('Excavation'!J14="","",'Excavation'!J14)</f>
        <v/>
      </c>
      <c r="K28" s="56" t="str">
        <f>IF('Excavation'!K14="","",'Excavation'!K14)</f>
        <v/>
      </c>
      <c r="L28" s="55" t="str">
        <f>IF('Excavation'!L14="","",'Excavation'!L14)</f>
        <v>NOT CHECKED</v>
      </c>
    </row>
    <row r="29" ht="112" customHeight="1">
      <c r="A29" s="51" t="str">
        <f>IF('Excavation'!A15="","",'Excavation'!A15)</f>
        <v>EXC-07</v>
      </c>
      <c r="B29" s="52" t="str">
        <f>IF('Excavation'!B15="","",'Excavation'!B15)</f>
        <v>P1
Regular; after rain/change</v>
      </c>
      <c r="C29" s="52" t="str">
        <f>IF('Excavation'!C15="","",'Excavation'!C15)</f>
        <v>Inspect excavation and protective systems regularly and after rain/other occurrences affecting safety; check safe access, barriers and spoil placement. Keep workers out where competent inspection identifies unsafe conditions.
Suggested lead: Construction Manager</v>
      </c>
      <c r="D29" s="52" t="str">
        <f>IF('Excavation'!D15="","",'Excavation'!D15)</f>
        <v>Chapter 9 §9.1 pp.93–95; §9.3 pp.97–98
Basis: Retained</v>
      </c>
      <c r="E29" s="52" t="str">
        <f>IF('Excavation'!E15="","",'Excavation'!E15)</f>
        <v>Competent inspection; post-weather check; defects/actions and access walkdown.</v>
      </c>
      <c r="F29" s="52" t="str">
        <f>IF('Excavation'!F15="","",'Excavation'!F15)</f>
        <v/>
      </c>
      <c r="G29" s="52" t="str">
        <f>IF('Excavation'!G15="","",'Excavation'!G15)</f>
        <v>Not checked</v>
      </c>
      <c r="H29" s="53" t="str">
        <f>IF('Excavation'!H15="","",'Excavation'!H15)</f>
        <v/>
      </c>
      <c r="I29" s="52" t="str">
        <f>IF('Excavation'!I15="","",'Excavation'!I15)</f>
        <v/>
      </c>
      <c r="J29" s="52" t="str">
        <f>IF('Excavation'!J15="","",'Excavation'!J15)</f>
        <v/>
      </c>
      <c r="K29" s="53" t="str">
        <f>IF('Excavation'!K15="","",'Excavation'!K15)</f>
        <v/>
      </c>
      <c r="L29" s="52" t="str">
        <f>IF('Excavation'!L15="","",'Excavation'!L15)</f>
        <v>NOT CHECKED</v>
      </c>
    </row>
    <row r="30" ht="112" customHeight="1">
      <c r="A30" s="54" t="str">
        <f>IF('Excavation'!A16="","",'Excavation'!A16)</f>
        <v>EXC-08</v>
      </c>
      <c r="B30" s="55" t="str">
        <f>IF('Excavation'!B16="","",'Excavation'!B16)</f>
        <v>P1
Before excavation/piling</v>
      </c>
      <c r="C30" s="55" t="str">
        <f>IF('Excavation'!C16="","",'Excavation'!C16)</f>
        <v>Reject excavation, piling or shoring methods generating vibration that could adversely affect adjacent buildings, facilities or utilities; select a competent approved method appropriate to neighbouring assets.
Suggested lead: Temporary Works Engineer</v>
      </c>
      <c r="D30" s="55" t="str">
        <f>IF('Excavation'!D16="","",'Excavation'!D16)</f>
        <v>3.14(5) p.35; 2-16(1) p.19
Basis: Added/strengthened</v>
      </c>
      <c r="E30" s="55" t="str">
        <f>IF('Excavation'!E16="","",'Excavation'!E16)</f>
        <v>Method/adjacent-risk assessment; engineer acceptance; appropriate monitoring records.</v>
      </c>
      <c r="F30" s="55" t="str">
        <f>IF('Excavation'!F16="","",'Excavation'!F16)</f>
        <v/>
      </c>
      <c r="G30" s="55" t="str">
        <f>IF('Excavation'!G16="","",'Excavation'!G16)</f>
        <v>Not checked</v>
      </c>
      <c r="H30" s="56" t="str">
        <f>IF('Excavation'!H16="","",'Excavation'!H16)</f>
        <v/>
      </c>
      <c r="I30" s="55" t="str">
        <f>IF('Excavation'!I16="","",'Excavation'!I16)</f>
        <v/>
      </c>
      <c r="J30" s="55" t="str">
        <f>IF('Excavation'!J16="","",'Excavation'!J16)</f>
        <v/>
      </c>
      <c r="K30" s="56" t="str">
        <f>IF('Excavation'!K16="","",'Excavation'!K16)</f>
        <v/>
      </c>
      <c r="L30" s="55" t="str">
        <f>IF('Excavation'!L16="","",'Excavation'!L16)</f>
        <v>NOT CHECKED</v>
      </c>
    </row>
    <row r="31" ht="112" customHeight="1">
      <c r="A31" s="51" t="str">
        <f>IF('Lifting &amp; Energy'!A9="","",'Lifting &amp; Energy'!A9)</f>
        <v>LFT-01</v>
      </c>
      <c r="B31" s="52" t="str">
        <f>IF('Lifting &amp; Energy'!B9="","",'Lifting &amp; Energy'!B9)</f>
        <v>P1
Before use; specified cycles</v>
      </c>
      <c r="C31" s="52" t="str">
        <f>IF('Lifting &amp; Energy'!C9="","",'Lifting &amp; Energy'!C9)</f>
        <v>Verify current certificates: crane examination every 12 months; passenger/material construction hoists every 6 months, with documented 3-month inspections. Check records, approval of inspection body and asset identity. These hoist intervals were already in the former Code.
Suggested lead: Plant Manager</v>
      </c>
      <c r="D31" s="52" t="str">
        <f>IF('Lifting &amp; Energy'!D9="","",'Lifting &amp; Energy'!D9)</f>
        <v>22-1(11–12) p.191; 2-15(5) p.19
Basis: Retained/restated</v>
      </c>
      <c r="E31" s="52" t="str">
        <f>IF('Lifting &amp; Energy'!E9="","",'Lifting &amp; Energy'!E9)</f>
        <v>Asset/certificate register; six/three-month hoist reports; inspection-body approval.</v>
      </c>
      <c r="F31" s="52" t="str">
        <f>IF('Lifting &amp; Energy'!F9="","",'Lifting &amp; Energy'!F9)</f>
        <v/>
      </c>
      <c r="G31" s="52" t="str">
        <f>IF('Lifting &amp; Energy'!G9="","",'Lifting &amp; Energy'!G9)</f>
        <v>Not checked</v>
      </c>
      <c r="H31" s="53" t="str">
        <f>IF('Lifting &amp; Energy'!H9="","",'Lifting &amp; Energy'!H9)</f>
        <v/>
      </c>
      <c r="I31" s="52" t="str">
        <f>IF('Lifting &amp; Energy'!I9="","",'Lifting &amp; Energy'!I9)</f>
        <v/>
      </c>
      <c r="J31" s="52" t="str">
        <f>IF('Lifting &amp; Energy'!J9="","",'Lifting &amp; Energy'!J9)</f>
        <v/>
      </c>
      <c r="K31" s="53" t="str">
        <f>IF('Lifting &amp; Energy'!K9="","",'Lifting &amp; Energy'!K9)</f>
        <v/>
      </c>
      <c r="L31" s="52" t="str">
        <f>IF('Lifting &amp; Energy'!L9="","",'Lifting &amp; Energy'!L9)</f>
        <v>NOT CHECKED</v>
      </c>
    </row>
    <row r="32" ht="112" customHeight="1">
      <c r="A32" s="54" t="str">
        <f>IF('Lifting &amp; Energy'!A10="","",'Lifting &amp; Energy'!A10)</f>
        <v>LFT-02</v>
      </c>
      <c r="B32" s="55" t="str">
        <f>IF('Lifting &amp; Energy'!B10="","",'Lifting &amp; Energy'!B10)</f>
        <v>P1
On trigger; before reuse</v>
      </c>
      <c r="C32" s="55" t="str">
        <f>IF('Lifting &amp; Energy'!C10="","",'Lifting &amp; Energy'!C10)</f>
        <v>Invalidate reliance on old lifting certificates after modifications, contractor major maintenance, accidents or safety-affecting environmental conditions. Obtain a new approved-body inspection and certificate before affected equipment is released.
Suggested lead: Plant Manager</v>
      </c>
      <c r="D32" s="55" t="str">
        <f>IF('Lifting &amp; Energy'!D10="","",'Lifting &amp; Energy'!D10)</f>
        <v>22-1(13) p.191; 2-15(10) p.19
Basis: Strengthened</v>
      </c>
      <c r="E32" s="55" t="str">
        <f>IF('Lifting &amp; Energy'!E10="","",'Lifting &amp; Energy'!E10)</f>
        <v>Trigger history; quarantined status; new inspection/certificate; competent release.</v>
      </c>
      <c r="F32" s="55" t="str">
        <f>IF('Lifting &amp; Energy'!F10="","",'Lifting &amp; Energy'!F10)</f>
        <v/>
      </c>
      <c r="G32" s="55" t="str">
        <f>IF('Lifting &amp; Energy'!G10="","",'Lifting &amp; Energy'!G10)</f>
        <v>Not checked</v>
      </c>
      <c r="H32" s="56" t="str">
        <f>IF('Lifting &amp; Energy'!H10="","",'Lifting &amp; Energy'!H10)</f>
        <v/>
      </c>
      <c r="I32" s="55" t="str">
        <f>IF('Lifting &amp; Energy'!I10="","",'Lifting &amp; Energy'!I10)</f>
        <v/>
      </c>
      <c r="J32" s="55" t="str">
        <f>IF('Lifting &amp; Energy'!J10="","",'Lifting &amp; Energy'!J10)</f>
        <v/>
      </c>
      <c r="K32" s="56" t="str">
        <f>IF('Lifting &amp; Energy'!K10="","",'Lifting &amp; Energy'!K10)</f>
        <v/>
      </c>
      <c r="L32" s="55" t="str">
        <f>IF('Lifting &amp; Energy'!L10="","",'Lifting &amp; Energy'!L10)</f>
        <v>NOT CHECKED</v>
      </c>
    </row>
    <row r="33" ht="112" customHeight="1">
      <c r="A33" s="51" t="str">
        <f>IF('Lifting &amp; Energy'!A11="","",'Lifting &amp; Energy'!A11)</f>
        <v>LFT-03</v>
      </c>
      <c r="B33" s="52" t="str">
        <f>IF('Lifting &amp; Energy'!B11="","",'Lifting &amp; Energy'!B11)</f>
        <v>P1
Before/during lifting</v>
      </c>
      <c r="C33" s="52" t="str">
        <f>IF('Lifting &amp; Energy'!C11="","",'Lifting &amp; Energy'!C11)</f>
        <v>Provide a suitable wind-speed measuring means and monitor conditions. Suspend tower/mobile-crane use during high winds or rain posing risk; apply manufacturer limits, lifting arrangements and NCM guidance. A reading below 38 km/h is not automatic permission.
Suggested lead: Lifting Supervisor</v>
      </c>
      <c r="D33" s="52" t="str">
        <f>IF('Lifting &amp; Energy'!D11="","",'Lifting &amp; Energy'!D11)</f>
        <v>22-1(15) p.192; cab limits 22-1(14)
Basis: Added/strengthened</v>
      </c>
      <c r="E33" s="52" t="str">
        <f>IF('Lifting &amp; Energy'!E11="","",'Lifting &amp; Energy'!E11)</f>
        <v>Wind measurement/readings; manufacturer limits; weather/stop decisions; lift plan.</v>
      </c>
      <c r="F33" s="52" t="str">
        <f>IF('Lifting &amp; Energy'!F11="","",'Lifting &amp; Energy'!F11)</f>
        <v/>
      </c>
      <c r="G33" s="52" t="str">
        <f>IF('Lifting &amp; Energy'!G11="","",'Lifting &amp; Energy'!G11)</f>
        <v>Not checked</v>
      </c>
      <c r="H33" s="53" t="str">
        <f>IF('Lifting &amp; Energy'!H11="","",'Lifting &amp; Energy'!H11)</f>
        <v/>
      </c>
      <c r="I33" s="52" t="str">
        <f>IF('Lifting &amp; Energy'!I11="","",'Lifting &amp; Energy'!I11)</f>
        <v/>
      </c>
      <c r="J33" s="52" t="str">
        <f>IF('Lifting &amp; Energy'!J11="","",'Lifting &amp; Energy'!J11)</f>
        <v/>
      </c>
      <c r="K33" s="53" t="str">
        <f>IF('Lifting &amp; Energy'!K11="","",'Lifting &amp; Energy'!K11)</f>
        <v/>
      </c>
      <c r="L33" s="52" t="str">
        <f>IF('Lifting &amp; Energy'!L11="","",'Lifting &amp; Energy'!L11)</f>
        <v>NOT CHECKED</v>
      </c>
    </row>
    <row r="34" ht="112" customHeight="1">
      <c r="A34" s="54" t="str">
        <f>IF('Lifting &amp; Energy'!A13="","",'Lifting &amp; Energy'!A13)</f>
        <v>LFT-05</v>
      </c>
      <c r="B34" s="55" t="str">
        <f>IF('Lifting &amp; Energy'!B13="","",'Lifting &amp; Energy'!B13)</f>
        <v>P1
Continuous; when unneeded</v>
      </c>
      <c r="C34" s="55" t="str">
        <f>IF('Lifting &amp; Energy'!C13="","",'Lifting &amp; Energy'!C13)</f>
        <v>Ensure tower-crane safety certificates remain valid throughout presence on site, including suspension. Plan safe removal when no longer required; “immediate removal” must use competent controlled dismantling, not rushed improvisation.
Suggested lead: Site Manager + Plant Manager</v>
      </c>
      <c r="D34" s="55" t="str">
        <f>IF('Lifting &amp; Energy'!D13="","",'Lifting &amp; Energy'!D13)</f>
        <v>22-4-1(18–19) pp.196–197
Basis: Strengthened</v>
      </c>
      <c r="E34" s="55" t="str">
        <f>IF('Lifting &amp; Energy'!E13="","",'Lifting &amp; Energy'!E13)</f>
        <v>Certificate validity; suspended-site check; need review; competent removal plan.</v>
      </c>
      <c r="F34" s="55" t="str">
        <f>IF('Lifting &amp; Energy'!F13="","",'Lifting &amp; Energy'!F13)</f>
        <v/>
      </c>
      <c r="G34" s="55" t="str">
        <f>IF('Lifting &amp; Energy'!G13="","",'Lifting &amp; Energy'!G13)</f>
        <v>Not checked</v>
      </c>
      <c r="H34" s="56" t="str">
        <f>IF('Lifting &amp; Energy'!H13="","",'Lifting &amp; Energy'!H13)</f>
        <v/>
      </c>
      <c r="I34" s="55" t="str">
        <f>IF('Lifting &amp; Energy'!I13="","",'Lifting &amp; Energy'!I13)</f>
        <v/>
      </c>
      <c r="J34" s="55" t="str">
        <f>IF('Lifting &amp; Energy'!J13="","",'Lifting &amp; Energy'!J13)</f>
        <v/>
      </c>
      <c r="K34" s="56" t="str">
        <f>IF('Lifting &amp; Energy'!K13="","",'Lifting &amp; Energy'!K13)</f>
        <v/>
      </c>
      <c r="L34" s="55" t="str">
        <f>IF('Lifting &amp; Energy'!L13="","",'Lifting &amp; Energy'!L13)</f>
        <v>NOT CHECKED</v>
      </c>
    </row>
    <row r="35" ht="112" customHeight="1">
      <c r="A35" s="51" t="str">
        <f>IF('Lifting &amp; Energy'!A14="","",'Lifting &amp; Energy'!A14)</f>
        <v>LFT-06</v>
      </c>
      <c r="B35" s="52" t="str">
        <f>IF('Lifting &amp; Energy'!B14="","",'Lifting &amp; Energy'!B14)</f>
        <v>P1
Continuous where applicable</v>
      </c>
      <c r="C35" s="52" t="str">
        <f>IF('Lifting &amp; Energy'!C14="","",'Lifting &amp; Energy'!C14)</f>
        <v>Verify aviation-warning lighting to approved specifications for buildings under construction exceeding 60 m, including long stoppages; also check applicable crane/boom warning-light requirements.
Suggested lead: Site Manager + Plant Manager</v>
      </c>
      <c r="D35" s="52" t="str">
        <f>IF('Lifting &amp; Energy'!D14="","",'Lifting &amp; Energy'!D14)</f>
        <v>22-4-1(4) p.196; 22-1(29) p.193
Basis: Added/retained</v>
      </c>
      <c r="E35" s="52" t="str">
        <f>IF('Lifting &amp; Energy'!E14="","",'Lifting &amp; Energy'!E14)</f>
        <v>Height/asset assessment; approved lighting specification; operating/maintenance check.</v>
      </c>
      <c r="F35" s="52" t="str">
        <f>IF('Lifting &amp; Energy'!F14="","",'Lifting &amp; Energy'!F14)</f>
        <v/>
      </c>
      <c r="G35" s="52" t="str">
        <f>IF('Lifting &amp; Energy'!G14="","",'Lifting &amp; Energy'!G14)</f>
        <v>Not checked</v>
      </c>
      <c r="H35" s="53" t="str">
        <f>IF('Lifting &amp; Energy'!H14="","",'Lifting &amp; Energy'!H14)</f>
        <v/>
      </c>
      <c r="I35" s="52" t="str">
        <f>IF('Lifting &amp; Energy'!I14="","",'Lifting &amp; Energy'!I14)</f>
        <v/>
      </c>
      <c r="J35" s="52" t="str">
        <f>IF('Lifting &amp; Energy'!J14="","",'Lifting &amp; Energy'!J14)</f>
        <v/>
      </c>
      <c r="K35" s="53" t="str">
        <f>IF('Lifting &amp; Energy'!K14="","",'Lifting &amp; Energy'!K14)</f>
        <v/>
      </c>
      <c r="L35" s="52" t="str">
        <f>IF('Lifting &amp; Energy'!L14="","",'Lifting &amp; Energy'!L14)</f>
        <v>NOT CHECKED</v>
      </c>
    </row>
    <row r="36" ht="112" customHeight="1">
      <c r="A36" s="54" t="str">
        <f>IF('Lifting &amp; Energy'!A15="","",'Lifting &amp; Energy'!A15)</f>
        <v>LFT-07</v>
      </c>
      <c r="B36" s="55" t="str">
        <f>IF('Lifting &amp; Energy'!B15="","",'Lifting &amp; Energy'!B15)</f>
        <v>P1
Before operation/lift</v>
      </c>
      <c r="C36" s="55" t="str">
        <f>IF('Lifting &amp; Energy'!C15="","",'Lifting &amp; Energy'!C15)</f>
        <v>Check operator/slinger competence, required approvals and supervision. Major/special lifts need risk assessment before lifting; verify lifting plan/load/exclusion controls and approved foundation arrangements as applicable.
Suggested lead: Lifting Supervisor + Engineer</v>
      </c>
      <c r="D36" s="55" t="str">
        <f>IF('Lifting &amp; Energy'!D15="","",'Lifting &amp; Energy'!D15)</f>
        <v>2-4-4(11) p.13; 22-1(1) p.191;22-4-1(2) p.195
Basis: Retained</v>
      </c>
      <c r="E36" s="55" t="str">
        <f>IF('Lifting &amp; Energy'!E15="","",'Lifting &amp; Energy'!E15)</f>
        <v>Competence/authorisation; lift MSRA/plan; foundation/soil approvals; pre-lift check.</v>
      </c>
      <c r="F36" s="55" t="str">
        <f>IF('Lifting &amp; Energy'!F15="","",'Lifting &amp; Energy'!F15)</f>
        <v/>
      </c>
      <c r="G36" s="55" t="str">
        <f>IF('Lifting &amp; Energy'!G15="","",'Lifting &amp; Energy'!G15)</f>
        <v>Not checked</v>
      </c>
      <c r="H36" s="56" t="str">
        <f>IF('Lifting &amp; Energy'!H15="","",'Lifting &amp; Energy'!H15)</f>
        <v/>
      </c>
      <c r="I36" s="55" t="str">
        <f>IF('Lifting &amp; Energy'!I15="","",'Lifting &amp; Energy'!I15)</f>
        <v/>
      </c>
      <c r="J36" s="55" t="str">
        <f>IF('Lifting &amp; Energy'!J15="","",'Lifting &amp; Energy'!J15)</f>
        <v/>
      </c>
      <c r="K36" s="56" t="str">
        <f>IF('Lifting &amp; Energy'!K15="","",'Lifting &amp; Energy'!K15)</f>
        <v/>
      </c>
      <c r="L36" s="55" t="str">
        <f>IF('Lifting &amp; Energy'!L15="","",'Lifting &amp; Energy'!L15)</f>
        <v>NOT CHECKED</v>
      </c>
    </row>
    <row r="37" ht="112" customHeight="1">
      <c r="A37" s="51" t="str">
        <f>IF('Lifting &amp; Energy'!A16="","",'Lifting &amp; Energy'!A16)</f>
        <v>LFT-08</v>
      </c>
      <c r="B37" s="52" t="str">
        <f>IF('Lifting &amp; Energy'!B16="","",'Lifting &amp; Energy'!B16)</f>
        <v>P1
Before hazardous-energy work</v>
      </c>
      <c r="C37" s="52" t="str">
        <f>IF('Lifting &amp; Energy'!C16="","",'Lifting &amp; Energy'!C16)</f>
        <v>Apply controlled LOTO for maintenance/repair: identify and isolate supplies, release stored energy, verify isolation, use authorised persons and control shift-transfer/restoration. Do not treat the defective Safety Padlock definition as removing key/isolation controls.
Suggested lead: Electrical/Mechanical Supervisor</v>
      </c>
      <c r="D37" s="52" t="str">
        <f>IF('Lifting &amp; Energy'!D16="","",'Lifting &amp; Energy'!D16)</f>
        <v>17.2 p.158;17.6 pp.159–160;17.7 p.160
Basis: Retained; text caution</v>
      </c>
      <c r="E37" s="52" t="str">
        <f>IF('Lifting &amp; Energy'!E16="","",'Lifting &amp; Energy'!E16)</f>
        <v>Approved method/PTW; isolation and verification record; lock register; transfer/release.</v>
      </c>
      <c r="F37" s="52" t="str">
        <f>IF('Lifting &amp; Energy'!F16="","",'Lifting &amp; Energy'!F16)</f>
        <v/>
      </c>
      <c r="G37" s="52" t="str">
        <f>IF('Lifting &amp; Energy'!G16="","",'Lifting &amp; Energy'!G16)</f>
        <v>Not checked</v>
      </c>
      <c r="H37" s="53" t="str">
        <f>IF('Lifting &amp; Energy'!H16="","",'Lifting &amp; Energy'!H16)</f>
        <v/>
      </c>
      <c r="I37" s="52" t="str">
        <f>IF('Lifting &amp; Energy'!I16="","",'Lifting &amp; Energy'!I16)</f>
        <v/>
      </c>
      <c r="J37" s="52" t="str">
        <f>IF('Lifting &amp; Energy'!J16="","",'Lifting &amp; Energy'!J16)</f>
        <v/>
      </c>
      <c r="K37" s="53" t="str">
        <f>IF('Lifting &amp; Energy'!K16="","",'Lifting &amp; Energy'!K16)</f>
        <v/>
      </c>
      <c r="L37" s="52" t="str">
        <f>IF('Lifting &amp; Energy'!L16="","",'Lifting &amp; Energy'!L16)</f>
        <v>NOT CHECKED</v>
      </c>
    </row>
    <row r="38" ht="112" customHeight="1">
      <c r="A38" s="54" t="str">
        <f>IF('Lifting &amp; Energy'!A17="","",'Lifting &amp; Energy'!A17)</f>
        <v>LFT-09</v>
      </c>
      <c r="B38" s="55" t="str">
        <f>IF('Lifting &amp; Energy'!B17="","",'Lifting &amp; Energy'!B17)</f>
        <v>P1
Each shift before use</v>
      </c>
      <c r="C38" s="55" t="str">
        <f>IF('Lifting &amp; Energy'!C17="","",'Lifting &amp; Energy'!C17)</f>
        <v>Inspect rigging before each shift/use and remove defective gear. Resolve any uncertainty about chain rejection criteria through competent/manufacturer/authority guidance; the apparent omitted 10% chain-link clause is not permission to use worn gear.
Suggested lead: Lifting Supervisor</v>
      </c>
      <c r="D38" s="55" t="str">
        <f>IF('Lifting &amp; Energy'!D17="","",'Lifting &amp; Energy'!D17)</f>
        <v>21-1(2) p.183;21-2 p.184; former 21-2(4) p.255
Basis: Retained; text caution</v>
      </c>
      <c r="E38" s="55" t="str">
        <f>IF('Lifting &amp; Energy'!E17="","",'Lifting &amp; Energy'!E17)</f>
        <v>Gear register; shift checks; rejection/quarantine; competent criteria/clarification.</v>
      </c>
      <c r="F38" s="55" t="str">
        <f>IF('Lifting &amp; Energy'!F17="","",'Lifting &amp; Energy'!F17)</f>
        <v/>
      </c>
      <c r="G38" s="55" t="str">
        <f>IF('Lifting &amp; Energy'!G17="","",'Lifting &amp; Energy'!G17)</f>
        <v>Not checked</v>
      </c>
      <c r="H38" s="56" t="str">
        <f>IF('Lifting &amp; Energy'!H17="","",'Lifting &amp; Energy'!H17)</f>
        <v/>
      </c>
      <c r="I38" s="55" t="str">
        <f>IF('Lifting &amp; Energy'!I17="","",'Lifting &amp; Energy'!I17)</f>
        <v/>
      </c>
      <c r="J38" s="55" t="str">
        <f>IF('Lifting &amp; Energy'!J17="","",'Lifting &amp; Energy'!J17)</f>
        <v/>
      </c>
      <c r="K38" s="56" t="str">
        <f>IF('Lifting &amp; Energy'!K17="","",'Lifting &amp; Energy'!K17)</f>
        <v/>
      </c>
      <c r="L38" s="55" t="str">
        <f>IF('Lifting &amp; Energy'!L17="","",'Lifting &amp; Energy'!L17)</f>
        <v>NOT CHECKED</v>
      </c>
    </row>
    <row r="39" ht="112" customHeight="1">
      <c r="A39" s="51" t="str">
        <f>IF('Welfare &amp; Environment'!A9="","",'Welfare &amp; Environment'!A9)</f>
        <v>WEL-01</v>
      </c>
      <c r="B39" s="52" t="str">
        <f>IF('Welfare &amp; Environment'!B9="","",'Welfare &amp; Environment'!B9)</f>
        <v>P1
Before asbestos demolition</v>
      </c>
      <c r="C39" s="52" t="str">
        <f>IF('Welfare &amp; Environment'!C9="","",'Welfare &amp; Environment'!C9)</f>
        <v>Before demolition involving asbestos-sheet components, obtain approval from the relevant hazardous-material-disposal permitting department. Suspected asbestos needs competent assessment; hold disturbing work pending identification/controls.
Suggested lead: Site Manager + HSE Lead</v>
      </c>
      <c r="D39" s="52" t="str">
        <f>IF('Welfare &amp; Environment'!D9="","",'Welfare &amp; Environment'!D9)</f>
        <v>3.16(11) p.36;3.16 pp.35–36
Basis: Added + prudent hold</v>
      </c>
      <c r="E39" s="52" t="str">
        <f>IF('Welfare &amp; Environment'!E9="","",'Welfare &amp; Environment'!E9)</f>
        <v>Material survey; authority approval; controlled method; disposal arrangements.</v>
      </c>
      <c r="F39" s="52" t="str">
        <f>IF('Welfare &amp; Environment'!F9="","",'Welfare &amp; Environment'!F9)</f>
        <v/>
      </c>
      <c r="G39" s="52" t="str">
        <f>IF('Welfare &amp; Environment'!G9="","",'Welfare &amp; Environment'!G9)</f>
        <v>Not checked</v>
      </c>
      <c r="H39" s="53" t="str">
        <f>IF('Welfare &amp; Environment'!H9="","",'Welfare &amp; Environment'!H9)</f>
        <v/>
      </c>
      <c r="I39" s="52" t="str">
        <f>IF('Welfare &amp; Environment'!I9="","",'Welfare &amp; Environment'!I9)</f>
        <v/>
      </c>
      <c r="J39" s="52" t="str">
        <f>IF('Welfare &amp; Environment'!J9="","",'Welfare &amp; Environment'!J9)</f>
        <v/>
      </c>
      <c r="K39" s="53" t="str">
        <f>IF('Welfare &amp; Environment'!K9="","",'Welfare &amp; Environment'!K9)</f>
        <v/>
      </c>
      <c r="L39" s="52" t="str">
        <f>IF('Welfare &amp; Environment'!L9="","",'Welfare &amp; Environment'!L9)</f>
        <v>NOT CHECKED</v>
      </c>
    </row>
    <row r="40" ht="112" customHeight="1">
      <c r="A40" s="54" t="str">
        <f>IF('Welfare &amp; Environment'!A12="","",'Welfare &amp; Environment'!A12)</f>
        <v>WEL-04</v>
      </c>
      <c r="B40" s="55" t="str">
        <f>IF('Welfare &amp; Environment'!B12="","",'Welfare &amp; Environment'!B12)</f>
        <v>P1
Before exposed operations</v>
      </c>
      <c r="C40" s="55" t="str">
        <f>IF('Welfare &amp; Environment'!C12="","",'Welfare &amp; Environment'!C12)</f>
        <v>Check full work-area façade covering with dense, standard suitable protective barriers to prevent dust, dirt, splashes, liquids and paints spreading. Competent design/installation is needed for the actual conditions.
Suggested lead: Construction Manager</v>
      </c>
      <c r="D40" s="55" t="str">
        <f>IF('Welfare &amp; Environment'!D12="","",'Welfare &amp; Environment'!D12)</f>
        <v>3.12(8) p.34
Basis: Strengthened</v>
      </c>
      <c r="E40" s="55" t="str">
        <f>IF('Welfare &amp; Environment'!E12="","",'Welfare &amp; Environment'!E12)</f>
        <v>Barrier specification; installed coverage; competent inspection/maintenance.</v>
      </c>
      <c r="F40" s="55" t="str">
        <f>IF('Welfare &amp; Environment'!F12="","",'Welfare &amp; Environment'!F12)</f>
        <v/>
      </c>
      <c r="G40" s="55" t="str">
        <f>IF('Welfare &amp; Environment'!G12="","",'Welfare &amp; Environment'!G12)</f>
        <v>Not checked</v>
      </c>
      <c r="H40" s="56" t="str">
        <f>IF('Welfare &amp; Environment'!H12="","",'Welfare &amp; Environment'!H12)</f>
        <v/>
      </c>
      <c r="I40" s="55" t="str">
        <f>IF('Welfare &amp; Environment'!I12="","",'Welfare &amp; Environment'!I12)</f>
        <v/>
      </c>
      <c r="J40" s="55" t="str">
        <f>IF('Welfare &amp; Environment'!J12="","",'Welfare &amp; Environment'!J12)</f>
        <v/>
      </c>
      <c r="K40" s="56" t="str">
        <f>IF('Welfare &amp; Environment'!K12="","",'Welfare &amp; Environment'!K12)</f>
        <v/>
      </c>
      <c r="L40" s="55" t="str">
        <f>IF('Welfare &amp; Environment'!L12="","",'Welfare &amp; Environment'!L12)</f>
        <v>NOT CHECKED</v>
      </c>
    </row>
    <row r="41" ht="112" customHeight="1">
      <c r="A41" s="51" t="str">
        <f>IF('Reporting &amp; Briefing'!A9="","",'Reporting &amp; Briefing'!A9)</f>
        <v>REP-01</v>
      </c>
      <c r="B41" s="52" t="str">
        <f>IF('Reporting &amp; Briefing'!B9="","",'Reporting &amp; Briefing'!B9)</f>
        <v>P1
Immediately on incident</v>
      </c>
      <c r="C41" s="52" t="str">
        <f>IF('Reporting &amp; Briefing'!C9="","",'Reporting &amp; Briefing'!C9)</f>
        <v>Confirm the notification procedure: concerned authority/engineer;999 Police and 997 Civil Defence for the events specified by the guide;DM800900 or the competent authority’s designated number by location. Complete actual authority/internal contacts before issue.
Suggested lead: Site Manager</v>
      </c>
      <c r="D41" s="52" t="str">
        <f>IF('Reporting &amp; Briefing'!D9="","",'Reporting &amp; Briefing'!D9)</f>
        <v>2-4-5(1) p.13
Basis: Retained/route clarified</v>
      </c>
      <c r="E41" s="52" t="str">
        <f>IF('Reporting &amp; Briefing'!E9="","",'Reporting &amp; Briefing'!E9)</f>
        <v>Current contact matrix; incident triggers; recipient-route confirmation; call records.</v>
      </c>
      <c r="F41" s="52" t="str">
        <f>IF('Reporting &amp; Briefing'!F9="","",'Reporting &amp; Briefing'!F9)</f>
        <v/>
      </c>
      <c r="G41" s="52" t="str">
        <f>IF('Reporting &amp; Briefing'!G9="","",'Reporting &amp; Briefing'!G9)</f>
        <v>Not checked</v>
      </c>
      <c r="H41" s="53" t="str">
        <f>IF('Reporting &amp; Briefing'!H9="","",'Reporting &amp; Briefing'!H9)</f>
        <v/>
      </c>
      <c r="I41" s="52" t="str">
        <f>IF('Reporting &amp; Briefing'!I9="","",'Reporting &amp; Briefing'!I9)</f>
        <v/>
      </c>
      <c r="J41" s="52" t="str">
        <f>IF('Reporting &amp; Briefing'!J9="","",'Reporting &amp; Briefing'!J9)</f>
        <v/>
      </c>
      <c r="K41" s="53" t="str">
        <f>IF('Reporting &amp; Briefing'!K9="","",'Reporting &amp; Briefing'!K9)</f>
        <v/>
      </c>
      <c r="L41" s="52" t="str">
        <f>IF('Reporting &amp; Briefing'!L9="","",'Reporting &amp; Briefing'!L9)</f>
        <v>NOT CHECKED</v>
      </c>
    </row>
    <row r="42" ht="112" customHeight="1">
      <c r="A42" s="54" t="str">
        <f>IF('Reporting &amp; Briefing'!A11="","",'Reporting &amp; Briefing'!A11)</f>
        <v>REP-03</v>
      </c>
      <c r="B42" s="55" t="str">
        <f>IF('Reporting &amp; Briefing'!B11="","",'Reporting &amp; Briefing'!B11)</f>
        <v>P1
Immediately on incident</v>
      </c>
      <c r="C42" s="55" t="str">
        <f>IF('Reporting &amp; Briefing'!C11="","",'Reporting &amp; Briefing'!C11)</f>
        <v>Preserve the incident scene until investigation ends, except changes necessary to prevent aggravation of danger; document necessary changes. Contractor/engineering office investigate and provide the required comprehensive report.
Suggested lead: Site Manager + Engineer</v>
      </c>
      <c r="D42" s="55" t="str">
        <f>IF('Reporting &amp; Briefing'!D11="","",'Reporting &amp; Briefing'!D11)</f>
        <v>2-4-6(1–2) p.14
Basis: Retained</v>
      </c>
      <c r="E42" s="55" t="str">
        <f>IF('Reporting &amp; Briefing'!E11="","",'Reporting &amp; Briefing'!E11)</f>
        <v>Scene/evidence record; necessary-change log; joint investigation and submission.</v>
      </c>
      <c r="F42" s="55" t="str">
        <f>IF('Reporting &amp; Briefing'!F11="","",'Reporting &amp; Briefing'!F11)</f>
        <v/>
      </c>
      <c r="G42" s="55" t="str">
        <f>IF('Reporting &amp; Briefing'!G11="","",'Reporting &amp; Briefing'!G11)</f>
        <v>Not checked</v>
      </c>
      <c r="H42" s="56" t="str">
        <f>IF('Reporting &amp; Briefing'!H11="","",'Reporting &amp; Briefing'!H11)</f>
        <v/>
      </c>
      <c r="I42" s="55" t="str">
        <f>IF('Reporting &amp; Briefing'!I11="","",'Reporting &amp; Briefing'!I11)</f>
        <v/>
      </c>
      <c r="J42" s="55" t="str">
        <f>IF('Reporting &amp; Briefing'!J11="","",'Reporting &amp; Briefing'!J11)</f>
        <v/>
      </c>
      <c r="K42" s="56" t="str">
        <f>IF('Reporting &amp; Briefing'!K11="","",'Reporting &amp; Briefing'!K11)</f>
        <v/>
      </c>
      <c r="L42" s="55" t="str">
        <f>IF('Reporting &amp; Briefing'!L11="","",'Reporting &amp; Briefing'!L11)</f>
        <v>NOT CHECKED</v>
      </c>
    </row>
  </sheetData>
  <sheetProtection selectLockedCells="0" selectUnlockedCells="0" sheet="1" objects="0" insertRows="1" insertHyperlinks="1" autoFilter="0" scenarios="0" formatColumns="1" deleteColumns="1" insertColumns="1" pivotTables="1" deleteRows="1" formatCells="1" formatRows="1" sort="1"/>
  <autoFilter ref="A8:L42"/>
  <mergeCells count="12">
    <mergeCell ref="A2:L2"/>
    <mergeCell ref="A3:D3"/>
    <mergeCell ref="E3:H3"/>
    <mergeCell ref="I3:L3"/>
    <mergeCell ref="A4:D4"/>
    <mergeCell ref="E4:H4"/>
    <mergeCell ref="I4:L4"/>
    <mergeCell ref="A5:F5"/>
    <mergeCell ref="G5:L5"/>
    <mergeCell ref="A6:L6"/>
    <mergeCell ref="A7:L7"/>
    <mergeCell ref="B1:L1"/>
  </mergeCells>
  <hyperlinks>
    <hyperlink xmlns:r="http://schemas.openxmlformats.org/officeDocument/2006/relationships" ref="A9" r:id="rId1"/>
    <hyperlink xmlns:r="http://schemas.openxmlformats.org/officeDocument/2006/relationships" ref="A10" r:id="rId2"/>
    <hyperlink xmlns:r="http://schemas.openxmlformats.org/officeDocument/2006/relationships" ref="A11" r:id="rId3"/>
    <hyperlink xmlns:r="http://schemas.openxmlformats.org/officeDocument/2006/relationships" ref="A12" r:id="rId4"/>
    <hyperlink xmlns:r="http://schemas.openxmlformats.org/officeDocument/2006/relationships" ref="A13" r:id="rId5"/>
    <hyperlink xmlns:r="http://schemas.openxmlformats.org/officeDocument/2006/relationships" ref="A14" r:id="rId6"/>
    <hyperlink xmlns:r="http://schemas.openxmlformats.org/officeDocument/2006/relationships" ref="A15" r:id="rId7"/>
    <hyperlink xmlns:r="http://schemas.openxmlformats.org/officeDocument/2006/relationships" ref="A16" r:id="rId8"/>
    <hyperlink xmlns:r="http://schemas.openxmlformats.org/officeDocument/2006/relationships" ref="A17" r:id="rId9"/>
    <hyperlink xmlns:r="http://schemas.openxmlformats.org/officeDocument/2006/relationships" ref="A18" r:id="rId10"/>
    <hyperlink xmlns:r="http://schemas.openxmlformats.org/officeDocument/2006/relationships" ref="A19" r:id="rId11"/>
    <hyperlink xmlns:r="http://schemas.openxmlformats.org/officeDocument/2006/relationships" ref="A20" r:id="rId12"/>
    <hyperlink xmlns:r="http://schemas.openxmlformats.org/officeDocument/2006/relationships" ref="A21" r:id="rId13"/>
    <hyperlink xmlns:r="http://schemas.openxmlformats.org/officeDocument/2006/relationships" ref="A22" r:id="rId14"/>
    <hyperlink xmlns:r="http://schemas.openxmlformats.org/officeDocument/2006/relationships" ref="A23" r:id="rId15"/>
    <hyperlink xmlns:r="http://schemas.openxmlformats.org/officeDocument/2006/relationships" ref="A24" r:id="rId16"/>
    <hyperlink xmlns:r="http://schemas.openxmlformats.org/officeDocument/2006/relationships" ref="A25" r:id="rId17"/>
    <hyperlink xmlns:r="http://schemas.openxmlformats.org/officeDocument/2006/relationships" ref="A26" r:id="rId18"/>
    <hyperlink xmlns:r="http://schemas.openxmlformats.org/officeDocument/2006/relationships" ref="A27" r:id="rId19"/>
    <hyperlink xmlns:r="http://schemas.openxmlformats.org/officeDocument/2006/relationships" ref="A28" r:id="rId20"/>
    <hyperlink xmlns:r="http://schemas.openxmlformats.org/officeDocument/2006/relationships" ref="A29" r:id="rId21"/>
    <hyperlink xmlns:r="http://schemas.openxmlformats.org/officeDocument/2006/relationships" ref="A30" r:id="rId22"/>
    <hyperlink xmlns:r="http://schemas.openxmlformats.org/officeDocument/2006/relationships" ref="A31" r:id="rId23"/>
    <hyperlink xmlns:r="http://schemas.openxmlformats.org/officeDocument/2006/relationships" ref="A32" r:id="rId24"/>
    <hyperlink xmlns:r="http://schemas.openxmlformats.org/officeDocument/2006/relationships" ref="A33" r:id="rId25"/>
    <hyperlink xmlns:r="http://schemas.openxmlformats.org/officeDocument/2006/relationships" ref="A34" r:id="rId26"/>
    <hyperlink xmlns:r="http://schemas.openxmlformats.org/officeDocument/2006/relationships" ref="A35" r:id="rId27"/>
    <hyperlink xmlns:r="http://schemas.openxmlformats.org/officeDocument/2006/relationships" ref="A36" r:id="rId28"/>
    <hyperlink xmlns:r="http://schemas.openxmlformats.org/officeDocument/2006/relationships" ref="A37" r:id="rId29"/>
    <hyperlink xmlns:r="http://schemas.openxmlformats.org/officeDocument/2006/relationships" ref="A38" r:id="rId30"/>
    <hyperlink xmlns:r="http://schemas.openxmlformats.org/officeDocument/2006/relationships" ref="A39" r:id="rId31"/>
    <hyperlink xmlns:r="http://schemas.openxmlformats.org/officeDocument/2006/relationships" ref="A40" r:id="rId32"/>
    <hyperlink xmlns:r="http://schemas.openxmlformats.org/officeDocument/2006/relationships" ref="A41" r:id="rId33"/>
    <hyperlink xmlns:r="http://schemas.openxmlformats.org/officeDocument/2006/relationships" ref="A42" r:id="rId34"/>
  </hyperlink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6" manualBreakCount="6">
    <brk id="13" min="0" max="16383" man="1"/>
    <brk id="18" min="0" max="16383" man="1"/>
    <brk id="23" min="0" max="16383" man="1"/>
    <brk id="28" min="0" max="16383" man="1"/>
    <brk id="33" min="0" max="16383" man="1"/>
    <brk id="38" min="0" max="16383" man="1"/>
  </rowBreaks>
  <drawing xmlns:r="http://schemas.openxmlformats.org/officeDocument/2006/relationships" r:id="rId35"/>
  <legacyDrawingHF xmlns:r="http://schemas.openxmlformats.org/officeDocument/2006/relationships" r:id="rIdSiteSafetyHeader"/>
</worksheet>
</file>

<file path=xl/worksheets/sheet3.xml><?xml version="1.0" encoding="utf-8"?>
<worksheet xmlns="http://schemas.openxmlformats.org/spreadsheetml/2006/main">
  <sheetPr>
    <tabColor rgb="000F1B3D"/>
    <outlinePr summaryBelow="1" summaryRight="0"/>
    <pageSetUpPr fitToPage="1"/>
  </sheetPr>
  <dimension ref="A1:L17"/>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SITE GOVERNANCE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7 | Verified/N/A reviewed: "&amp;COUNTIF(L9:L15,"VERIFIED")+COUNTIF(L9:L15,"N/A REVIEWED")&amp;" | Open actions: "&amp;COUNTIF(L9:L15,"ACTION OPEN")&amp;" | Not checked: "&amp;COUNTIF(L9:L15,"NOT CHECKED")</f>
        <v>Items: 7 | Verified/N/A reviewed: 0 | Open actions: 0 | Not checked: 7</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GOV-01</t>
        </is>
      </c>
      <c r="B9" s="57" t="inlineStr">
        <is>
          <t>P2
Review now</t>
        </is>
      </c>
      <c r="C9" s="52" t="inlineStr">
        <is>
          <t>Hold the current approved 2026 Guide on site; confirm the competent entity, permit route and reporting contacts. Do not assume a free-zone location exempts the project or transfers all permits to DM.
Suggested lead: Site Manager</t>
        </is>
      </c>
      <c r="D9" s="52" t="inlineStr">
        <is>
          <t>Guide pp.6–8; 2-3-1, 2-3-3 p.11; Decree 19/2025 Arts 3–6
Basis: Manager verification</t>
        </is>
      </c>
      <c r="E9" s="52" t="inlineStr">
        <is>
          <t>Controlled copy; legal/permit register; written authority-route confirmation.</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GOV-02</t>
        </is>
      </c>
      <c r="B10" s="58" t="inlineStr">
        <is>
          <t>P1
Before affected work</t>
        </is>
      </c>
      <c r="C10" s="55" t="inlineStr">
        <is>
          <t>Confirm the contractor Safety Plan is current for the project stage, includes emergency arrangements and named responsibilities, and has been reviewed/approved by the engineering office before execution.
Suggested lead: Site Manager + HSE Lead</t>
        </is>
      </c>
      <c r="D10" s="55" t="inlineStr">
        <is>
          <t>2-2-6 p.10; 2-3-2–3 p.11
Basis: Retained</t>
        </is>
      </c>
      <c r="E10" s="55" t="inlineStr">
        <is>
          <t>Approved plan/revision; change review; workplace copy; implementation check.</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GOV-03</t>
        </is>
      </c>
      <c r="B11" s="59" t="inlineStr">
        <is>
          <t>P1
Before high-risk work</t>
        </is>
      </c>
      <c r="C11" s="52" t="inlineStr">
        <is>
          <t>Confirm approved risk-assessment procedures and task-specific MSRA/permits cover current work. Do not begin permit-controlled activities without an appropriate competent-person permit and implemented controls.
Suggested lead: Construction Manager</t>
        </is>
      </c>
      <c r="D11" s="52" t="inlineStr">
        <is>
          <t>2-3-7 p.11; 2-4-4(12) p.13
Basis: Retained</t>
        </is>
      </c>
      <c r="E11" s="52" t="inlineStr">
        <is>
          <t>Engineering-office approval; current MSRA; actual permits and pre-task brief records.</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GOV-04</t>
        </is>
      </c>
      <c r="B12" s="58" t="inlineStr">
        <is>
          <t>P1
Before affected work</t>
        </is>
      </c>
      <c r="C12" s="55" t="inlineStr">
        <is>
          <t>Check safety staffing against project size/nature and the applicable manual tables. Verify qualifications, certification and competent-authority approval; named staff must have practical stop-work authority.
Suggested lead: Site Manager</t>
        </is>
      </c>
      <c r="D12" s="55" t="inlineStr">
        <is>
          <t>2-3-5 p.11; 2-7–2-10 pp.16–17
Basis: Strengthened</t>
        </is>
      </c>
      <c r="E12" s="55" t="inlineStr">
        <is>
          <t>Staffing assessment; qualifications/accreditation; authority approvals; role/authority letter.</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GOV-05</t>
        </is>
      </c>
      <c r="B13" s="59" t="inlineStr">
        <is>
          <t>P1
Correct now if unsafe</t>
        </is>
      </c>
      <c r="C13" s="52" t="inlineStr">
        <is>
          <t>Identify non-compliant machinery/tools/materials. Remove from use, mark/tag unsafe and lock operational switches as applicable. Arrange competent correction and verification before release.
Suggested lead: Plant Manager</t>
        </is>
      </c>
      <c r="D13" s="52" t="inlineStr">
        <is>
          <t>2-4-4(1–2) p.12; 2-7 p.16
Basis: Retained</t>
        </is>
      </c>
      <c r="E13" s="52" t="inlineStr">
        <is>
          <t>Defect/isolation register; tags; controlled repair; competent release evidence.</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GOV-06</t>
        </is>
      </c>
      <c r="B14" s="35" t="inlineStr">
        <is>
          <t>P2
Before site use</t>
        </is>
      </c>
      <c r="C14" s="55" t="inlineStr">
        <is>
          <t>Provide the safety-instruction sign to the relevant department’s approved model and dimensions; brief workers, employees and visitors on compliance.
Suggested lead: Site Manager</t>
        </is>
      </c>
      <c r="D14" s="55" t="inlineStr">
        <is>
          <t>2-14(2) p.19
Basis: Added</t>
        </is>
      </c>
      <c r="E14" s="55" t="inlineStr">
        <is>
          <t>Approved sign specification; installed sign; induction/briefing record.</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GOV-07</t>
        </is>
      </c>
      <c r="B15" s="57" t="inlineStr">
        <is>
          <t>P3
At least every 15 days</t>
        </is>
      </c>
      <c r="C15" s="52" t="inlineStr">
        <is>
          <t>Confirm engineering-office/contractor OHS meetings occur at least every fifteen days during execution, with minutes available on site and actions followed up.
Suggested lead: Site Manager + Engineer</t>
        </is>
      </c>
      <c r="D15" s="52" t="inlineStr">
        <is>
          <t>2-2-8–9 p.11
Basis: Retained</t>
        </is>
      </c>
      <c r="E15" s="52" t="inlineStr">
        <is>
          <t>Meeting schedule; dated minutes; action records; contract overlay review.</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33" customHeight="1">
      <c r="A16" s="32" t="inlineStr">
        <is>
          <t>This is a focused immediate-action review, not the full manual or a general work-release certificate. P1 closures must be supported by competent checks; repeat checks when conditions change.</t>
        </is>
      </c>
      <c r="B16" s="30" t="n"/>
      <c r="C16" s="30" t="n"/>
      <c r="D16" s="30" t="n"/>
      <c r="E16" s="30" t="n"/>
      <c r="F16" s="30" t="n"/>
      <c r="G16" s="30" t="n"/>
      <c r="H16" s="30" t="n"/>
      <c r="I16" s="30" t="n"/>
      <c r="J16" s="30" t="n"/>
      <c r="K16" s="30" t="n"/>
      <c r="L16" s="31" t="n"/>
    </row>
    <row r="17" ht="30" customHeight="1">
      <c r="A17" s="35" t="inlineStr">
        <is>
          <t>Site Manager signature: ___________________    Date: __________</t>
        </is>
      </c>
      <c r="B17" s="30" t="n"/>
      <c r="C17" s="30" t="n"/>
      <c r="D17" s="30" t="n"/>
      <c r="E17" s="30" t="n"/>
      <c r="F17" s="31" t="n"/>
      <c r="G17" s="35" t="inlineStr">
        <is>
          <t>Engineering/HSE review (as required): ___________________</t>
        </is>
      </c>
      <c r="H17" s="30" t="n"/>
      <c r="I17" s="30" t="n"/>
      <c r="J17" s="30" t="n"/>
      <c r="K17" s="30" t="n"/>
      <c r="L17" s="31" t="n"/>
    </row>
  </sheetData>
  <autoFilter ref="A8:L15"/>
  <mergeCells count="15">
    <mergeCell ref="A2:L2"/>
    <mergeCell ref="A3:D3"/>
    <mergeCell ref="E3:H3"/>
    <mergeCell ref="I3:L3"/>
    <mergeCell ref="A4:D4"/>
    <mergeCell ref="E4:H4"/>
    <mergeCell ref="I4:L4"/>
    <mergeCell ref="A5:F5"/>
    <mergeCell ref="G5:L5"/>
    <mergeCell ref="A6:L6"/>
    <mergeCell ref="A7:L7"/>
    <mergeCell ref="A16:L16"/>
    <mergeCell ref="A17:F17"/>
    <mergeCell ref="G17:L17"/>
    <mergeCell ref="B1:L1"/>
  </mergeCells>
  <conditionalFormatting sqref="L9:L15">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5">
    <cfRule type="expression" priority="8" dxfId="1">
      <formula>AND(ISNUMBER(H9),H9&lt;TODAY(),L9&lt;&gt;"VERIFIED",L9&lt;&gt;"N/A REVIEWED")</formula>
    </cfRule>
  </conditionalFormatting>
  <dataValidations count="3">
    <dataValidation sqref="G9:G15"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5" showErrorMessage="1" showInputMessage="1" allowBlank="1" error="Enter a real Excel date." type="date" operator="between">
      <formula1>DATE(2020,1,1)</formula1>
      <formula2>DATE(2100,12,31)</formula2>
    </dataValidation>
    <dataValidation sqref="K9:K15"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4.xml><?xml version="1.0" encoding="utf-8"?>
<worksheet xmlns="http://schemas.openxmlformats.org/spreadsheetml/2006/main">
  <sheetPr>
    <tabColor rgb="000F1B3D"/>
    <outlinePr summaryBelow="1" summaryRight="0"/>
    <pageSetUpPr fitToPage="1"/>
  </sheetPr>
  <dimension ref="A1:L19"/>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EMERGENCY READINESS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9 | Verified/N/A reviewed: "&amp;COUNTIF(L9:L17,"VERIFIED")+COUNTIF(L9:L17,"N/A REVIEWED")&amp;" | Open actions: "&amp;COUNTIF(L9:L17,"ACTION OPEN")&amp;" | Not checked: "&amp;COUNTIF(L9:L17,"NOT CHECKED")</f>
        <v>Items: 9 | Verified/N/A reviewed: 0 | Open actions: 0 | Not checked: 9</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EMR-01</t>
        </is>
      </c>
      <c r="B9" s="59" t="inlineStr">
        <is>
          <t>P1
Verify now; maintain</t>
        </is>
      </c>
      <c r="C9" s="52" t="inlineStr">
        <is>
          <t>Confirm a site-risk/project-scale emergency response plan including evacuation, agreed contractor/consultant responsibilities and current hazards; check that it is usable on the actual worksite.
Suggested lead: Site Manager + HSE Lead</t>
        </is>
      </c>
      <c r="D9" s="52" t="inlineStr">
        <is>
          <t>2-6-4 p.16; 23.1 p.205; 23.4(1) p.206
Basis: Strengthened</t>
        </is>
      </c>
      <c r="E9" s="52" t="inlineStr">
        <is>
          <t>Current ERP; contractor/consultant review; hazard-to-response mapping; site walkdown.</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EMR-02</t>
        </is>
      </c>
      <c r="B10" s="35" t="inlineStr">
        <is>
          <t>P2
Before plan briefing</t>
        </is>
      </c>
      <c r="C10" s="55" t="inlineStr">
        <is>
          <t>Document escalation for a contained incident, full emergency activation and external intervention. Clarify the source’s duplicated “Level Two” label through the engineering office/authority where necessary; do not silently rewrite an official definition.
Suggested lead: HSE Lead</t>
        </is>
      </c>
      <c r="D10" s="55" t="inlineStr">
        <is>
          <t>23.3 pp.205–206
Basis: Manager verification</t>
        </is>
      </c>
      <c r="E10" s="55" t="inlineStr">
        <is>
          <t>Approved site escalation matrix; clarification/interpretation record; briefing.</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EMR-03</t>
        </is>
      </c>
      <c r="B11" s="59" t="inlineStr">
        <is>
          <t>P1
Verify now; each shift</t>
        </is>
      </c>
      <c r="C11" s="52" t="inlineStr">
        <is>
          <t>Identify and train the site emergency response team, with defined evacuation, firefighting and rescue roles coordinated with Civil Defence/relevant authorities. Verify first-aid/rescue availability; no untrained hazardous intervention.
Suggested lead: Site Manager + HSE Lead</t>
        </is>
      </c>
      <c r="D11" s="52" t="inlineStr">
        <is>
          <t>2-6-2 p.16; 23.5(2,6) p.206
Basis: Strengthened</t>
        </is>
      </c>
      <c r="E11" s="52" t="inlineStr">
        <is>
          <t>Named roster and shift coverage; competence/training; response resources; liaison record.</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EMR-04</t>
        </is>
      </c>
      <c r="B12" s="58" t="inlineStr">
        <is>
          <t>P1
Verify now; maintain</t>
        </is>
      </c>
      <c r="C12" s="55" t="inlineStr">
        <is>
          <t>Check alarms, exits, escape routes and designated assembly points against the site plan. Ensure personnel know routes and evacuate immediately on fire alarm; clear obstructed escape arrangements before exposure continues.
Suggested lead: Site Manager</t>
        </is>
      </c>
      <c r="D12" s="55" t="inlineStr">
        <is>
          <t>23.5(1,4) p.206
Basis: Strengthened</t>
        </is>
      </c>
      <c r="E12" s="55" t="inlineStr">
        <is>
          <t>Walkdown and alarm check; route/muster plan; briefing; obstruction rectification.</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EMR-05</t>
        </is>
      </c>
      <c r="B13" s="57" t="inlineStr">
        <is>
          <t>P2
Verify now; maintain</t>
        </is>
      </c>
      <c r="C13" s="52" t="inlineStr">
        <is>
          <t>Provide and check a fully equipped emergency control room and an effective communication/information network suited to the site emergency plan.
Suggested lead: Site Manager</t>
        </is>
      </c>
      <c r="D13" s="52" t="inlineStr">
        <is>
          <t>23.3(2), 23.4(4), 23.5(5) p.206
Basis: Added/strengthened</t>
        </is>
      </c>
      <c r="E13" s="52" t="inlineStr">
        <is>
          <t>Control-room readiness check; equipment list; communication test; current contacts.</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EMR-06</t>
        </is>
      </c>
      <c r="B14" s="35" t="inlineStr">
        <is>
          <t>P2
Monitor while exposed</t>
        </is>
      </c>
      <c r="C14" s="55" t="inlineStr">
        <is>
          <t>Assign weather-forecast liaison and severe-weather monitoring; define who communicates warnings and activates protective action.
Suggested lead: HSE Lead</t>
        </is>
      </c>
      <c r="D14" s="55" t="inlineStr">
        <is>
          <t>23.2(10) p.205; 23.4(4) p.206
Basis: Strengthened</t>
        </is>
      </c>
      <c r="E14" s="55" t="inlineStr">
        <is>
          <t>Named monitor; official forecast source; warning/briefing and action records.</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EMR-07</t>
        </is>
      </c>
      <c r="B15" s="57" t="inlineStr">
        <is>
          <t>P2
Periodic; before drill</t>
        </is>
      </c>
      <c r="C15" s="52" t="inlineStr">
        <is>
          <t>Confirm mock-drill and evacuation procedures are approved by the relevant authority as required; schedule periodic practical drills and record results/actions. No universal monthly frequency is invented here.
Suggested lead: HSE Lead</t>
        </is>
      </c>
      <c r="D15" s="52" t="inlineStr">
        <is>
          <t>2-6-4 p.16; 23.5(8) p.206; 23.6 p.207
Basis: Strengthened</t>
        </is>
      </c>
      <c r="E15" s="52" t="inlineStr">
        <is>
          <t>Applicable approved procedures; site drill programme; attendance; debrief/actions.</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112" customHeight="1">
      <c r="A16" s="55" t="inlineStr">
        <is>
          <t>EMR-08</t>
        </is>
      </c>
      <c r="B16" s="35" t="inlineStr">
        <is>
          <t>P2
Verify now; recurring</t>
        </is>
      </c>
      <c r="C16" s="55" t="inlineStr">
        <is>
          <t>Check hazardous-material SDS, regular inspection arrangements and awareness/training. Periodically review site conditions and materials so emergency resources remain appropriate.
Suggested lead: HSE Lead</t>
        </is>
      </c>
      <c r="D16" s="55" t="inlineStr">
        <is>
          <t>23.4(2–6) p.206
Basis: Retained/strengthened</t>
        </is>
      </c>
      <c r="E16" s="55" t="inlineStr">
        <is>
          <t>Accessible SDS; inspection/review schedules; actual findings and training records.</t>
        </is>
      </c>
      <c r="F16" s="34" t="n"/>
      <c r="G16" s="34" t="inlineStr">
        <is>
          <t>Not checked</t>
        </is>
      </c>
      <c r="H16" s="38" t="n"/>
      <c r="I16" s="34" t="n"/>
      <c r="J16" s="34" t="n"/>
      <c r="K16" s="38" t="n"/>
      <c r="L16" s="55" t="str">
        <f>IF(G16="N/A",IF(AND(I16&lt;&gt;"",J16&lt;&gt;"",ISNUMBER(K16),K16&lt;=TODAY()),"N/A REVIEWED","N/A INCOMPLETE"),IF(G16="Verified compliant",IF(AND(F16&lt;&gt;"",I16&lt;&gt;"",J16&lt;&gt;"",ISNUMBER(K16),K16&lt;=TODAY()),"VERIFIED","EVIDENCE MISSING"),IF(OR(G16="Action required",G16="In progress"),"ACTION OPEN",IF(G16="Ready to verify","VERIFY PENDING","NOT CHECKED"))))</f>
        <v>NOT CHECKED</v>
      </c>
    </row>
    <row r="17" ht="112" customHeight="1">
      <c r="A17" s="52" t="inlineStr">
        <is>
          <t>EMR-09</t>
        </is>
      </c>
      <c r="B17" s="57" t="inlineStr">
        <is>
          <t>P3
Before emergency occurs</t>
        </is>
      </c>
      <c r="C17" s="52" t="inlineStr">
        <is>
          <t>Define authorised incident communication and media-handling responsibilities in the emergency plan; brief the relevant personnel.
Suggested lead: Site Manager</t>
        </is>
      </c>
      <c r="D17" s="52" t="inlineStr">
        <is>
          <t>23.5(6–7) p.206
Basis: Added/strengthened</t>
        </is>
      </c>
      <c r="E17" s="52" t="inlineStr">
        <is>
          <t>Communication protocol; named authorised contact; briefing record.</t>
        </is>
      </c>
      <c r="F17" s="34" t="n"/>
      <c r="G17" s="34" t="inlineStr">
        <is>
          <t>Not checked</t>
        </is>
      </c>
      <c r="H17" s="38" t="n"/>
      <c r="I17" s="34" t="n"/>
      <c r="J17" s="34" t="n"/>
      <c r="K17" s="38" t="n"/>
      <c r="L17" s="52" t="str">
        <f>IF(G17="N/A",IF(AND(I17&lt;&gt;"",J17&lt;&gt;"",ISNUMBER(K17),K17&lt;=TODAY()),"N/A REVIEWED","N/A INCOMPLETE"),IF(G17="Verified compliant",IF(AND(F17&lt;&gt;"",I17&lt;&gt;"",J17&lt;&gt;"",ISNUMBER(K17),K17&lt;=TODAY()),"VERIFIED","EVIDENCE MISSING"),IF(OR(G17="Action required",G17="In progress"),"ACTION OPEN",IF(G17="Ready to verify","VERIFY PENDING","NOT CHECKED"))))</f>
        <v>NOT CHECKED</v>
      </c>
    </row>
    <row r="18" ht="33" customHeight="1">
      <c r="A18" s="32" t="inlineStr">
        <is>
          <t>This is a focused immediate-action review, not the full manual or a general work-release certificate. P1 closures must be supported by competent checks; repeat checks when conditions change.</t>
        </is>
      </c>
      <c r="B18" s="30" t="n"/>
      <c r="C18" s="30" t="n"/>
      <c r="D18" s="30" t="n"/>
      <c r="E18" s="30" t="n"/>
      <c r="F18" s="30" t="n"/>
      <c r="G18" s="30" t="n"/>
      <c r="H18" s="30" t="n"/>
      <c r="I18" s="30" t="n"/>
      <c r="J18" s="30" t="n"/>
      <c r="K18" s="30" t="n"/>
      <c r="L18" s="31" t="n"/>
    </row>
    <row r="19" ht="30" customHeight="1">
      <c r="A19" s="35" t="inlineStr">
        <is>
          <t>Site Manager signature: ___________________    Date: __________</t>
        </is>
      </c>
      <c r="B19" s="30" t="n"/>
      <c r="C19" s="30" t="n"/>
      <c r="D19" s="30" t="n"/>
      <c r="E19" s="30" t="n"/>
      <c r="F19" s="31" t="n"/>
      <c r="G19" s="35" t="inlineStr">
        <is>
          <t>Engineering/HSE review (as required): ___________________</t>
        </is>
      </c>
      <c r="H19" s="30" t="n"/>
      <c r="I19" s="30" t="n"/>
      <c r="J19" s="30" t="n"/>
      <c r="K19" s="30" t="n"/>
      <c r="L19" s="31" t="n"/>
    </row>
  </sheetData>
  <autoFilter ref="A8:L17"/>
  <mergeCells count="15">
    <mergeCell ref="A2:L2"/>
    <mergeCell ref="A3:D3"/>
    <mergeCell ref="E3:H3"/>
    <mergeCell ref="I3:L3"/>
    <mergeCell ref="A4:D4"/>
    <mergeCell ref="E4:H4"/>
    <mergeCell ref="I4:L4"/>
    <mergeCell ref="A5:F5"/>
    <mergeCell ref="G5:L5"/>
    <mergeCell ref="A6:L6"/>
    <mergeCell ref="A7:L7"/>
    <mergeCell ref="A18:L18"/>
    <mergeCell ref="A19:F19"/>
    <mergeCell ref="G19:L19"/>
    <mergeCell ref="B1:L1"/>
  </mergeCells>
  <conditionalFormatting sqref="L9:L17">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7">
    <cfRule type="expression" priority="8" dxfId="1">
      <formula>AND(ISNUMBER(H9),H9&lt;TODAY(),L9&lt;&gt;"VERIFIED",L9&lt;&gt;"N/A REVIEWED")</formula>
    </cfRule>
  </conditionalFormatting>
  <dataValidations count="3">
    <dataValidation sqref="G9:G17"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7" showErrorMessage="1" showInputMessage="1" allowBlank="1" error="Enter a real Excel date." type="date" operator="between">
      <formula1>DATE(2020,1,1)</formula1>
      <formula2>DATE(2100,12,31)</formula2>
    </dataValidation>
    <dataValidation sqref="K9:K17"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5.xml><?xml version="1.0" encoding="utf-8"?>
<worksheet xmlns="http://schemas.openxmlformats.org/spreadsheetml/2006/main">
  <sheetPr>
    <tabColor rgb="000F1B3D"/>
    <outlinePr summaryBelow="1" summaryRight="0"/>
    <pageSetUpPr fitToPage="1"/>
  </sheetPr>
  <dimension ref="A1:L19"/>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PUBLIC INTERFACE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9 | Verified/N/A reviewed: "&amp;COUNTIF(L9:L17,"VERIFIED")+COUNTIF(L9:L17,"N/A REVIEWED")&amp;" | Open actions: "&amp;COUNTIF(L9:L17,"ACTION OPEN")&amp;" | Not checked: "&amp;COUNTIF(L9:L17,"NOT CHECKED")</f>
        <v>Items: 9 | Verified/N/A reviewed: 0 | Open actions: 0 | Not checked: 9</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PUB-01</t>
        </is>
      </c>
      <c r="B9" s="59" t="inlineStr">
        <is>
          <t>P1
Before affected work</t>
        </is>
      </c>
      <c r="C9" s="52" t="inlineStr">
        <is>
          <t>Verify pre-work structural condition checks for neighbouring buildings/walls and records of existing cracks, settlement or damage. If works have already begun and the baseline is missing, escalate for an honest current assessment; never fabricate or backdate it.
Suggested lead: Site Manager + Engineer</t>
        </is>
      </c>
      <c r="D9" s="52" t="inlineStr">
        <is>
          <t>2-16(2) p.19
Basis: Added/strengthened</t>
        </is>
      </c>
      <c r="E9" s="52" t="inlineStr">
        <is>
          <t>Dated condition survey; photographs; engineer review; record of any missing baseline.</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PUB-02</t>
        </is>
      </c>
      <c r="B10" s="58" t="inlineStr">
        <is>
          <t>P1
Notify on discovery</t>
        </is>
      </c>
      <c r="C10" s="55" t="inlineStr">
        <is>
          <t>Notify the relevant department of adjacent-building/facility/utility defects or damage. Contractor-caused damage needs an engineering-office-approved method, supervision and coordination with the affected neighbour.
Suggested lead: Site Manager + Engineer</t>
        </is>
      </c>
      <c r="D10" s="55" t="inlineStr">
        <is>
          <t>2-16(3) p.19
Basis: Added/strengthened</t>
        </is>
      </c>
      <c r="E10" s="55" t="inlineStr">
        <is>
          <t>Notification/acknowledgement; approved method; supervision and rectification evidence.</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PUB-03</t>
        </is>
      </c>
      <c r="B11" s="57" t="inlineStr">
        <is>
          <t>P2
Before exposure; maintain</t>
        </is>
      </c>
      <c r="C11" s="52" t="inlineStr">
        <is>
          <t>Protect neighbouring façades, annexes, carports and similar elements throughout the works; ensure protection remains effective during suspension.
Suggested lead: Construction Manager</t>
        </is>
      </c>
      <c r="D11" s="52" t="inlineStr">
        <is>
          <t>2-16(1,4) pp.19–20
Basis: Added/strengthened</t>
        </is>
      </c>
      <c r="E11" s="52" t="inlineStr">
        <is>
          <t>Protection plan; walkdown/photos; maintenance and suspended-site review.</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PUB-04</t>
        </is>
      </c>
      <c r="B12" s="58" t="inlineStr">
        <is>
          <t>P1
Before exposure; maintain</t>
        </is>
      </c>
      <c r="C12" s="55" t="inlineStr">
        <is>
          <t>Verify protective barriers along dividing walls next to neighbouring buildings extend at least 2 m above the wall and prevent spread of materials, dust and debris. Arrange safe competent installation; do not improvise support/fixings.
Suggested lead: Construction Manager</t>
        </is>
      </c>
      <c r="D12" s="55" t="inlineStr">
        <is>
          <t>2-16(5) p.20
Basis: Added</t>
        </is>
      </c>
      <c r="E12" s="55" t="inlineStr">
        <is>
          <t>Measured installed height; protection design/method; competent inspection.</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PUB-05</t>
        </is>
      </c>
      <c r="B13" s="59" t="inlineStr">
        <is>
          <t>P1
Before installation</t>
        </is>
      </c>
      <c r="C13" s="52" t="inlineStr">
        <is>
          <t>Check permits before tower cranes, scaffolding or similar temporary installations that may affect Metro/tram lines, stations or public-transport corridors where the project is within/near them.
Suggested lead: Site Manager</t>
        </is>
      </c>
      <c r="D13" s="52" t="inlineStr">
        <is>
          <t>9.1(4) p.93; 2-16(1) p.19
Basis: Added</t>
        </is>
      </c>
      <c r="E13" s="52" t="inlineStr">
        <is>
          <t>Interface assessment; relevant-authority permits; conditions checked against site.</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PUB-06</t>
        </is>
      </c>
      <c r="B14" s="58" t="inlineStr">
        <is>
          <t>P1
Before off-plot use</t>
        </is>
      </c>
      <c r="C14" s="55" t="inlineStr">
        <is>
          <t>Confirm engineering-office approval of the current site layout and plot-limit fencing. Obtain relevant-authority permits before using road rights-of-way, adjacent areas or neighbouring property.
Suggested lead: Site Manager</t>
        </is>
      </c>
      <c r="D14" s="55" t="inlineStr">
        <is>
          <t>Site Planning 20-2-1(1–2) p.180
Basis: Added/retained</t>
        </is>
      </c>
      <c r="E14" s="55" t="inlineStr">
        <is>
          <t>Approved layout/revision; boundary survey; off-plot permits and conditions.</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PUB-07</t>
        </is>
      </c>
      <c r="B15" s="59" t="inlineStr">
        <is>
          <t>P1
Before installation</t>
        </is>
      </c>
      <c r="C15" s="52" t="inlineStr">
        <is>
          <t>Check that fencing, temporary rooms/offices and signboard foundations are not installed within designated public utility-line areas. Correct any encroachment under competent control.
Suggested lead: Site Manager + Engineer</t>
        </is>
      </c>
      <c r="D15" s="52" t="inlineStr">
        <is>
          <t>Site Planning 20-2-1(3) p.180
Basis: Added</t>
        </is>
      </c>
      <c r="E15" s="52" t="inlineStr">
        <is>
          <t>Utility drawings/NOCs; verified location; layout/installation walkdown.</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112" customHeight="1">
      <c r="A16" s="55" t="inlineStr">
        <is>
          <t>PUB-08</t>
        </is>
      </c>
      <c r="B16" s="35" t="inlineStr">
        <is>
          <t>P2
During site presence</t>
        </is>
      </c>
      <c r="C16" s="55" t="inlineStr">
        <is>
          <t>Control worker movement within project boundaries during site presence; provide the on-site needs/facilities specified by the guide. Maintain authorised access and safe emergency evacuation arrangements.
Suggested lead: Site Manager</t>
        </is>
      </c>
      <c r="D16" s="55" t="inlineStr">
        <is>
          <t>2-16(6–7) p.20
Basis: Added/strengthened</t>
        </is>
      </c>
      <c r="E16" s="55" t="inlineStr">
        <is>
          <t>Movement/induction arrangements; welfare facilities; supervisor check.</t>
        </is>
      </c>
      <c r="F16" s="34" t="n"/>
      <c r="G16" s="34" t="inlineStr">
        <is>
          <t>Not checked</t>
        </is>
      </c>
      <c r="H16" s="38" t="n"/>
      <c r="I16" s="34" t="n"/>
      <c r="J16" s="34" t="n"/>
      <c r="K16" s="38" t="n"/>
      <c r="L16" s="55" t="str">
        <f>IF(G16="N/A",IF(AND(I16&lt;&gt;"",J16&lt;&gt;"",ISNUMBER(K16),K16&lt;=TODAY()),"N/A REVIEWED","N/A INCOMPLETE"),IF(G16="Verified compliant",IF(AND(F16&lt;&gt;"",I16&lt;&gt;"",J16&lt;&gt;"",ISNUMBER(K16),K16&lt;=TODAY()),"VERIFIED","EVIDENCE MISSING"),IF(OR(G16="Action required",G16="In progress"),"ACTION OPEN",IF(G16="Ready to verify","VERIFY PENDING","NOT CHECKED"))))</f>
        <v>NOT CHECKED</v>
      </c>
    </row>
    <row r="17" ht="112" customHeight="1">
      <c r="A17" s="52" t="inlineStr">
        <is>
          <t>PUB-09</t>
        </is>
      </c>
      <c r="B17" s="59" t="inlineStr">
        <is>
          <t>P1
Continuous; suspension</t>
        </is>
      </c>
      <c r="C17" s="52" t="inlineStr">
        <is>
          <t>Maintain 24-hour security; on suspension securely close the site, provide permanent guarding and maintain fencing, cleaning, organisation and removal of waste/debris.
Suggested lead: Site Manager</t>
        </is>
      </c>
      <c r="D17" s="52" t="inlineStr">
        <is>
          <t>2-3-6 p.11; 2-16(8) p.20
Basis: Retained/strengthened</t>
        </is>
      </c>
      <c r="E17" s="52" t="inlineStr">
        <is>
          <t>Guard roster; access logs; closure inspection; fencing/housekeeping records.</t>
        </is>
      </c>
      <c r="F17" s="34" t="n"/>
      <c r="G17" s="34" t="inlineStr">
        <is>
          <t>Not checked</t>
        </is>
      </c>
      <c r="H17" s="38" t="n"/>
      <c r="I17" s="34" t="n"/>
      <c r="J17" s="34" t="n"/>
      <c r="K17" s="38" t="n"/>
      <c r="L17" s="52" t="str">
        <f>IF(G17="N/A",IF(AND(I17&lt;&gt;"",J17&lt;&gt;"",ISNUMBER(K17),K17&lt;=TODAY()),"N/A REVIEWED","N/A INCOMPLETE"),IF(G17="Verified compliant",IF(AND(F17&lt;&gt;"",I17&lt;&gt;"",J17&lt;&gt;"",ISNUMBER(K17),K17&lt;=TODAY()),"VERIFIED","EVIDENCE MISSING"),IF(OR(G17="Action required",G17="In progress"),"ACTION OPEN",IF(G17="Ready to verify","VERIFY PENDING","NOT CHECKED"))))</f>
        <v>NOT CHECKED</v>
      </c>
    </row>
    <row r="18" ht="33" customHeight="1">
      <c r="A18" s="32" t="inlineStr">
        <is>
          <t>This is a focused immediate-action review, not the full manual or a general work-release certificate. P1 closures must be supported by competent checks; repeat checks when conditions change.</t>
        </is>
      </c>
      <c r="B18" s="30" t="n"/>
      <c r="C18" s="30" t="n"/>
      <c r="D18" s="30" t="n"/>
      <c r="E18" s="30" t="n"/>
      <c r="F18" s="30" t="n"/>
      <c r="G18" s="30" t="n"/>
      <c r="H18" s="30" t="n"/>
      <c r="I18" s="30" t="n"/>
      <c r="J18" s="30" t="n"/>
      <c r="K18" s="30" t="n"/>
      <c r="L18" s="31" t="n"/>
    </row>
    <row r="19" ht="30" customHeight="1">
      <c r="A19" s="35" t="inlineStr">
        <is>
          <t>Site Manager signature: ___________________    Date: __________</t>
        </is>
      </c>
      <c r="B19" s="30" t="n"/>
      <c r="C19" s="30" t="n"/>
      <c r="D19" s="30" t="n"/>
      <c r="E19" s="30" t="n"/>
      <c r="F19" s="31" t="n"/>
      <c r="G19" s="35" t="inlineStr">
        <is>
          <t>Engineering/HSE review (as required): ___________________</t>
        </is>
      </c>
      <c r="H19" s="30" t="n"/>
      <c r="I19" s="30" t="n"/>
      <c r="J19" s="30" t="n"/>
      <c r="K19" s="30" t="n"/>
      <c r="L19" s="31" t="n"/>
    </row>
  </sheetData>
  <autoFilter ref="A8:L17"/>
  <mergeCells count="15">
    <mergeCell ref="A2:L2"/>
    <mergeCell ref="A3:D3"/>
    <mergeCell ref="E3:H3"/>
    <mergeCell ref="I3:L3"/>
    <mergeCell ref="A4:D4"/>
    <mergeCell ref="E4:H4"/>
    <mergeCell ref="I4:L4"/>
    <mergeCell ref="A5:F5"/>
    <mergeCell ref="G5:L5"/>
    <mergeCell ref="A6:L6"/>
    <mergeCell ref="A7:L7"/>
    <mergeCell ref="A18:L18"/>
    <mergeCell ref="A19:F19"/>
    <mergeCell ref="G19:L19"/>
    <mergeCell ref="B1:L1"/>
  </mergeCells>
  <conditionalFormatting sqref="L9:L17">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7">
    <cfRule type="expression" priority="8" dxfId="1">
      <formula>AND(ISNUMBER(H9),H9&lt;TODAY(),L9&lt;&gt;"VERIFIED",L9&lt;&gt;"N/A REVIEWED")</formula>
    </cfRule>
  </conditionalFormatting>
  <dataValidations count="3">
    <dataValidation sqref="G9:G17"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7" showErrorMessage="1" showInputMessage="1" allowBlank="1" error="Enter a real Excel date." type="date" operator="between">
      <formula1>DATE(2020,1,1)</formula1>
      <formula2>DATE(2100,12,31)</formula2>
    </dataValidation>
    <dataValidation sqref="K9:K17"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6.xml><?xml version="1.0" encoding="utf-8"?>
<worksheet xmlns="http://schemas.openxmlformats.org/spreadsheetml/2006/main">
  <sheetPr>
    <tabColor rgb="000F1B3D"/>
    <outlinePr summaryBelow="1" summaryRight="0"/>
    <pageSetUpPr fitToPage="1"/>
  </sheetPr>
  <dimension ref="A1:L18"/>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EXCAVATION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8 | Verified/N/A reviewed: "&amp;COUNTIF(L9:L16,"VERIFIED")+COUNTIF(L9:L16,"N/A REVIEWED")&amp;" | Open actions: "&amp;COUNTIF(L9:L16,"ACTION OPEN")&amp;" | Not checked: "&amp;COUNTIF(L9:L16,"NOT CHECKED")</f>
        <v>Items: 8 | Verified/N/A reviewed: 0 | Open actions: 0 | Not checked: 8</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EXC-01</t>
        </is>
      </c>
      <c r="B9" s="59" t="inlineStr">
        <is>
          <t>P1
Before excavation/entry</t>
        </is>
      </c>
      <c r="C9" s="52" t="inlineStr">
        <is>
          <t>Review every excavation exceeding 1.20 m for approved shoring/design or an approved open-excavation method. Stop unprotected affected work and obtain competent approval. Shallower excavations still need risk assessment; depth alone is not a safe-work decision.
Suggested lead: Construction Manager + Engineer</t>
        </is>
      </c>
      <c r="D9" s="52" t="inlineStr">
        <is>
          <t>9.1(1) p.93
Basis: Changed/strengthened</t>
        </is>
      </c>
      <c r="E9" s="52" t="inlineStr">
        <is>
          <t>Measured depths; approved support/design or open-excavation method; site verification.</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EXC-02</t>
        </is>
      </c>
      <c r="B10" s="58" t="inlineStr">
        <is>
          <t>P1
Before work; on changes</t>
        </is>
      </c>
      <c r="C10" s="55" t="inlineStr">
        <is>
          <t>Check utility/location information, NOCs and excavation permits against actual conditions. Stop and consult the competent department if changes to excavation location/services could expose workers to hazards.
Suggested lead: Site Manager + Engineer</t>
        </is>
      </c>
      <c r="D10" s="55" t="inlineStr">
        <is>
          <t>9.1(2–5) p.93
Basis: Retained/clarified</t>
        </is>
      </c>
      <c r="E10" s="55" t="inlineStr">
        <is>
          <t>Utility detection/survey; valid NOCs/permits; discrepancy and authority response record.</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EXC-03</t>
        </is>
      </c>
      <c r="B11" s="59" t="inlineStr">
        <is>
          <t>P1
Continuous; suspension</t>
        </is>
      </c>
      <c r="C11" s="52" t="inlineStr">
        <is>
          <t>Verify continuous efficient dewatering where required, including during work stoppages; maintain equipment and continuous power. Document a site-specific continuity arrangement without assuming an unattended pump is adequate.
Suggested lead: Plant Manager + Engineer</t>
        </is>
      </c>
      <c r="D11" s="52" t="inlineStr">
        <is>
          <t>9.1(11) p.93
Basis: Added/strengthened</t>
        </is>
      </c>
      <c r="E11" s="52" t="inlineStr">
        <is>
          <t>Operating and maintenance logs; power-continuity plan; inspection/responsible contacts.</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EXC-04</t>
        </is>
      </c>
      <c r="B12" s="58" t="inlineStr">
        <is>
          <t>P1
On reaching groundwater</t>
        </is>
      </c>
      <c r="C12" s="55" t="inlineStr">
        <is>
          <t>Stop affected work until groundwater is removed by a specialised company under required approvals and after confirming it is free from hazardous contaminants.
Suggested lead: Construction Manager + Engineer</t>
        </is>
      </c>
      <c r="D12" s="55" t="inlineStr">
        <is>
          <t>9.1(10) p.93
Basis: Retained</t>
        </is>
      </c>
      <c r="E12" s="55" t="inlineStr">
        <is>
          <t>Specialist appointment; groundwater assessment; authority approvals; controlled release.</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EXC-05</t>
        </is>
      </c>
      <c r="B13" s="59" t="inlineStr">
        <is>
          <t>P1
Verify now; on expiry/failure</t>
        </is>
      </c>
      <c r="C13" s="52" t="inlineStr">
        <is>
          <t>Check shoring-anchor validity/effectiveness. Expired or ineffective ties require approved additional anchors or backfilling to prevent collapse/damage; obtain engineering direction and hold unsafe affected work.
Suggested lead: Temporary Works Engineer</t>
        </is>
      </c>
      <c r="D13" s="52" t="inlineStr">
        <is>
          <t>9.1(23) p.95
Basis: Added</t>
        </is>
      </c>
      <c r="E13" s="52" t="inlineStr">
        <is>
          <t>Anchor design/life/status; inspection; authority-approved remedial design or backfill record.</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EXC-06</t>
        </is>
      </c>
      <c r="B14" s="58" t="inlineStr">
        <is>
          <t>P1
Before off-plot excavation</t>
        </is>
      </c>
      <c r="C14" s="55" t="inlineStr">
        <is>
          <t>Do not undertake open excavation beyond the plot on adjacent land without the necessary approvals. Check physical extent against approved boundaries.
Suggested lead: Site Manager</t>
        </is>
      </c>
      <c r="D14" s="55" t="inlineStr">
        <is>
          <t>9.2.1(6) p.97
Basis: Added</t>
        </is>
      </c>
      <c r="E14" s="55" t="inlineStr">
        <is>
          <t>Boundary verification; applicable adjacent-land approvals; engineer review.</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EXC-07</t>
        </is>
      </c>
      <c r="B15" s="59" t="inlineStr">
        <is>
          <t>P1
Regular; after rain/change</t>
        </is>
      </c>
      <c r="C15" s="52" t="inlineStr">
        <is>
          <t>Inspect excavation and protective systems regularly and after rain/other occurrences affecting safety; check safe access, barriers and spoil placement. Keep workers out where competent inspection identifies unsafe conditions.
Suggested lead: Construction Manager</t>
        </is>
      </c>
      <c r="D15" s="52" t="inlineStr">
        <is>
          <t>Chapter 9 §9.1 pp.93–95; §9.3 pp.97–98
Basis: Retained</t>
        </is>
      </c>
      <c r="E15" s="52" t="inlineStr">
        <is>
          <t>Competent inspection; post-weather check; defects/actions and access walkdown.</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112" customHeight="1">
      <c r="A16" s="55" t="inlineStr">
        <is>
          <t>EXC-08</t>
        </is>
      </c>
      <c r="B16" s="58" t="inlineStr">
        <is>
          <t>P1
Before excavation/piling</t>
        </is>
      </c>
      <c r="C16" s="55" t="inlineStr">
        <is>
          <t>Reject excavation, piling or shoring methods generating vibration that could adversely affect adjacent buildings, facilities or utilities; select a competent approved method appropriate to neighbouring assets.
Suggested lead: Temporary Works Engineer</t>
        </is>
      </c>
      <c r="D16" s="55" t="inlineStr">
        <is>
          <t>3.14(5) p.35; 2-16(1) p.19
Basis: Added/strengthened</t>
        </is>
      </c>
      <c r="E16" s="55" t="inlineStr">
        <is>
          <t>Method/adjacent-risk assessment; engineer acceptance; appropriate monitoring records.</t>
        </is>
      </c>
      <c r="F16" s="34" t="n"/>
      <c r="G16" s="34" t="inlineStr">
        <is>
          <t>Not checked</t>
        </is>
      </c>
      <c r="H16" s="38" t="n"/>
      <c r="I16" s="34" t="n"/>
      <c r="J16" s="34" t="n"/>
      <c r="K16" s="38" t="n"/>
      <c r="L16" s="55" t="str">
        <f>IF(G16="N/A",IF(AND(I16&lt;&gt;"",J16&lt;&gt;"",ISNUMBER(K16),K16&lt;=TODAY()),"N/A REVIEWED","N/A INCOMPLETE"),IF(G16="Verified compliant",IF(AND(F16&lt;&gt;"",I16&lt;&gt;"",J16&lt;&gt;"",ISNUMBER(K16),K16&lt;=TODAY()),"VERIFIED","EVIDENCE MISSING"),IF(OR(G16="Action required",G16="In progress"),"ACTION OPEN",IF(G16="Ready to verify","VERIFY PENDING","NOT CHECKED"))))</f>
        <v>NOT CHECKED</v>
      </c>
    </row>
    <row r="17" ht="33" customHeight="1">
      <c r="A17" s="32" t="inlineStr">
        <is>
          <t>This is a focused immediate-action review, not the full manual or a general work-release certificate. P1 closures must be supported by competent checks; repeat checks when conditions change.</t>
        </is>
      </c>
      <c r="B17" s="30" t="n"/>
      <c r="C17" s="30" t="n"/>
      <c r="D17" s="30" t="n"/>
      <c r="E17" s="30" t="n"/>
      <c r="F17" s="30" t="n"/>
      <c r="G17" s="30" t="n"/>
      <c r="H17" s="30" t="n"/>
      <c r="I17" s="30" t="n"/>
      <c r="J17" s="30" t="n"/>
      <c r="K17" s="30" t="n"/>
      <c r="L17" s="31" t="n"/>
    </row>
    <row r="18" ht="30" customHeight="1">
      <c r="A18" s="35" t="inlineStr">
        <is>
          <t>Site Manager signature: ___________________    Date: __________</t>
        </is>
      </c>
      <c r="B18" s="30" t="n"/>
      <c r="C18" s="30" t="n"/>
      <c r="D18" s="30" t="n"/>
      <c r="E18" s="30" t="n"/>
      <c r="F18" s="31" t="n"/>
      <c r="G18" s="35" t="inlineStr">
        <is>
          <t>Engineering/HSE review (as required): ___________________</t>
        </is>
      </c>
      <c r="H18" s="30" t="n"/>
      <c r="I18" s="30" t="n"/>
      <c r="J18" s="30" t="n"/>
      <c r="K18" s="30" t="n"/>
      <c r="L18" s="31" t="n"/>
    </row>
  </sheetData>
  <autoFilter ref="A8:L16"/>
  <mergeCells count="15">
    <mergeCell ref="A2:L2"/>
    <mergeCell ref="A3:D3"/>
    <mergeCell ref="E3:H3"/>
    <mergeCell ref="I3:L3"/>
    <mergeCell ref="A4:D4"/>
    <mergeCell ref="E4:H4"/>
    <mergeCell ref="I4:L4"/>
    <mergeCell ref="A5:F5"/>
    <mergeCell ref="G5:L5"/>
    <mergeCell ref="A6:L6"/>
    <mergeCell ref="A7:L7"/>
    <mergeCell ref="A17:L17"/>
    <mergeCell ref="A18:F18"/>
    <mergeCell ref="G18:L18"/>
    <mergeCell ref="B1:L1"/>
  </mergeCells>
  <conditionalFormatting sqref="L9:L16">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6">
    <cfRule type="expression" priority="8" dxfId="1">
      <formula>AND(ISNUMBER(H9),H9&lt;TODAY(),L9&lt;&gt;"VERIFIED",L9&lt;&gt;"N/A REVIEWED")</formula>
    </cfRule>
  </conditionalFormatting>
  <dataValidations count="3">
    <dataValidation sqref="G9:G16"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6" showErrorMessage="1" showInputMessage="1" allowBlank="1" error="Enter a real Excel date." type="date" operator="between">
      <formula1>DATE(2020,1,1)</formula1>
      <formula2>DATE(2100,12,31)</formula2>
    </dataValidation>
    <dataValidation sqref="K9:K16"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7.xml><?xml version="1.0" encoding="utf-8"?>
<worksheet xmlns="http://schemas.openxmlformats.org/spreadsheetml/2006/main">
  <sheetPr>
    <tabColor rgb="000F1B3D"/>
    <outlinePr summaryBelow="1" summaryRight="0"/>
    <pageSetUpPr fitToPage="1"/>
  </sheetPr>
  <dimension ref="A1:L19"/>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LIFTING &amp; ENERGY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9 | Verified/N/A reviewed: "&amp;COUNTIF(L9:L17,"VERIFIED")+COUNTIF(L9:L17,"N/A REVIEWED")&amp;" | Open actions: "&amp;COUNTIF(L9:L17,"ACTION OPEN")&amp;" | Not checked: "&amp;COUNTIF(L9:L17,"NOT CHECKED")</f>
        <v>Items: 9 | Verified/N/A reviewed: 0 | Open actions: 0 | Not checked: 9</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LFT-01</t>
        </is>
      </c>
      <c r="B9" s="59" t="inlineStr">
        <is>
          <t>P1
Before use; specified cycles</t>
        </is>
      </c>
      <c r="C9" s="52" t="inlineStr">
        <is>
          <t>Verify current certificates: crane examination every 12 months; passenger/material construction hoists every 6 months, with documented 3-month inspections. Check records, approval of inspection body and asset identity. These hoist intervals were already in the former Code.
Suggested lead: Plant Manager</t>
        </is>
      </c>
      <c r="D9" s="52" t="inlineStr">
        <is>
          <t>22-1(11–12) p.191; 2-15(5) p.19
Basis: Retained/restated</t>
        </is>
      </c>
      <c r="E9" s="52" t="inlineStr">
        <is>
          <t>Asset/certificate register; six/three-month hoist reports; inspection-body approval.</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LFT-02</t>
        </is>
      </c>
      <c r="B10" s="58" t="inlineStr">
        <is>
          <t>P1
On trigger; before reuse</t>
        </is>
      </c>
      <c r="C10" s="55" t="inlineStr">
        <is>
          <t>Invalidate reliance on old lifting certificates after modifications, contractor major maintenance, accidents or safety-affecting environmental conditions. Obtain a new approved-body inspection and certificate before affected equipment is released.
Suggested lead: Plant Manager</t>
        </is>
      </c>
      <c r="D10" s="55" t="inlineStr">
        <is>
          <t>22-1(13) p.191; 2-15(10) p.19
Basis: Strengthened</t>
        </is>
      </c>
      <c r="E10" s="55" t="inlineStr">
        <is>
          <t>Trigger history; quarantined status; new inspection/certificate; competent release.</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LFT-03</t>
        </is>
      </c>
      <c r="B11" s="59" t="inlineStr">
        <is>
          <t>P1
Before/during lifting</t>
        </is>
      </c>
      <c r="C11" s="52" t="inlineStr">
        <is>
          <t>Provide a suitable wind-speed measuring means and monitor conditions. Suspend tower/mobile-crane use during high winds or rain posing risk; apply manufacturer limits, lifting arrangements and NCM guidance. A reading below 38 km/h is not automatic permission.
Suggested lead: Lifting Supervisor</t>
        </is>
      </c>
      <c r="D11" s="52" t="inlineStr">
        <is>
          <t>22-1(15) p.192; cab limits 22-1(14)
Basis: Added/strengthened</t>
        </is>
      </c>
      <c r="E11" s="52" t="inlineStr">
        <is>
          <t>Wind measurement/readings; manufacturer limits; weather/stop decisions; lift plan.</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LFT-04</t>
        </is>
      </c>
      <c r="B12" s="35" t="inlineStr">
        <is>
          <t>P2
Before weather briefing</t>
        </is>
      </c>
      <c r="C12" s="55" t="inlineStr">
        <is>
          <t>Record how the crane clause’s 38 km/h complete-stop recommendation is handled in site rules, alongside any more demanding manufacturer/project condition. Do not label that recommendation an unconditional manual prohibition.
Suggested lead: Site Manager + Lifting Supervisor</t>
        </is>
      </c>
      <c r="D12" s="55" t="inlineStr">
        <is>
          <t>22-1(15) p.192
Basis: Manager verification</t>
        </is>
      </c>
      <c r="E12" s="55" t="inlineStr">
        <is>
          <t>Approved site stop-work criteria; manufacturer/authority instructions; briefing.</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LFT-05</t>
        </is>
      </c>
      <c r="B13" s="59" t="inlineStr">
        <is>
          <t>P1
Continuous; when unneeded</t>
        </is>
      </c>
      <c r="C13" s="52" t="inlineStr">
        <is>
          <t>Ensure tower-crane safety certificates remain valid throughout presence on site, including suspension. Plan safe removal when no longer required; “immediate removal” must use competent controlled dismantling, not rushed improvisation.
Suggested lead: Site Manager + Plant Manager</t>
        </is>
      </c>
      <c r="D13" s="52" t="inlineStr">
        <is>
          <t>22-4-1(18–19) pp.196–197
Basis: Strengthened</t>
        </is>
      </c>
      <c r="E13" s="52" t="inlineStr">
        <is>
          <t>Certificate validity; suspended-site check; need review; competent removal plan.</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LFT-06</t>
        </is>
      </c>
      <c r="B14" s="58" t="inlineStr">
        <is>
          <t>P1
Continuous where applicable</t>
        </is>
      </c>
      <c r="C14" s="55" t="inlineStr">
        <is>
          <t>Verify aviation-warning lighting to approved specifications for buildings under construction exceeding 60 m, including long stoppages; also check applicable crane/boom warning-light requirements.
Suggested lead: Site Manager + Plant Manager</t>
        </is>
      </c>
      <c r="D14" s="55" t="inlineStr">
        <is>
          <t>22-4-1(4) p.196; 22-1(29) p.193
Basis: Added/retained</t>
        </is>
      </c>
      <c r="E14" s="55" t="inlineStr">
        <is>
          <t>Height/asset assessment; approved lighting specification; operating/maintenance check.</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LFT-07</t>
        </is>
      </c>
      <c r="B15" s="59" t="inlineStr">
        <is>
          <t>P1
Before operation/lift</t>
        </is>
      </c>
      <c r="C15" s="52" t="inlineStr">
        <is>
          <t>Check operator/slinger competence, required approvals and supervision. Major/special lifts need risk assessment before lifting; verify lifting plan/load/exclusion controls and approved foundation arrangements as applicable.
Suggested lead: Lifting Supervisor + Engineer</t>
        </is>
      </c>
      <c r="D15" s="52" t="inlineStr">
        <is>
          <t>2-4-4(11) p.13; 22-1(1) p.191;22-4-1(2) p.195
Basis: Retained</t>
        </is>
      </c>
      <c r="E15" s="52" t="inlineStr">
        <is>
          <t>Competence/authorisation; lift MSRA/plan; foundation/soil approvals; pre-lift check.</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112" customHeight="1">
      <c r="A16" s="55" t="inlineStr">
        <is>
          <t>LFT-08</t>
        </is>
      </c>
      <c r="B16" s="58" t="inlineStr">
        <is>
          <t>P1
Before hazardous-energy work</t>
        </is>
      </c>
      <c r="C16" s="55" t="inlineStr">
        <is>
          <t>Apply controlled LOTO for maintenance/repair: identify and isolate supplies, release stored energy, verify isolation, use authorised persons and control shift-transfer/restoration. Do not treat the defective Safety Padlock definition as removing key/isolation controls.
Suggested lead: Electrical/Mechanical Supervisor</t>
        </is>
      </c>
      <c r="D16" s="55" t="inlineStr">
        <is>
          <t>17.2 p.158;17.6 pp.159–160;17.7 p.160
Basis: Retained; text caution</t>
        </is>
      </c>
      <c r="E16" s="55" t="inlineStr">
        <is>
          <t>Approved method/PTW; isolation and verification record; lock register; transfer/release.</t>
        </is>
      </c>
      <c r="F16" s="34" t="n"/>
      <c r="G16" s="34" t="inlineStr">
        <is>
          <t>Not checked</t>
        </is>
      </c>
      <c r="H16" s="38" t="n"/>
      <c r="I16" s="34" t="n"/>
      <c r="J16" s="34" t="n"/>
      <c r="K16" s="38" t="n"/>
      <c r="L16" s="55" t="str">
        <f>IF(G16="N/A",IF(AND(I16&lt;&gt;"",J16&lt;&gt;"",ISNUMBER(K16),K16&lt;=TODAY()),"N/A REVIEWED","N/A INCOMPLETE"),IF(G16="Verified compliant",IF(AND(F16&lt;&gt;"",I16&lt;&gt;"",J16&lt;&gt;"",ISNUMBER(K16),K16&lt;=TODAY()),"VERIFIED","EVIDENCE MISSING"),IF(OR(G16="Action required",G16="In progress"),"ACTION OPEN",IF(G16="Ready to verify","VERIFY PENDING","NOT CHECKED"))))</f>
        <v>NOT CHECKED</v>
      </c>
    </row>
    <row r="17" ht="112" customHeight="1">
      <c r="A17" s="52" t="inlineStr">
        <is>
          <t>LFT-09</t>
        </is>
      </c>
      <c r="B17" s="59" t="inlineStr">
        <is>
          <t>P1
Each shift before use</t>
        </is>
      </c>
      <c r="C17" s="52" t="inlineStr">
        <is>
          <t>Inspect rigging before each shift/use and remove defective gear. Resolve any uncertainty about chain rejection criteria through competent/manufacturer/authority guidance; the apparent omitted 10% chain-link clause is not permission to use worn gear.
Suggested lead: Lifting Supervisor</t>
        </is>
      </c>
      <c r="D17" s="52" t="inlineStr">
        <is>
          <t>21-1(2) p.183;21-2 p.184; former 21-2(4) p.255
Basis: Retained; text caution</t>
        </is>
      </c>
      <c r="E17" s="52" t="inlineStr">
        <is>
          <t>Gear register; shift checks; rejection/quarantine; competent criteria/clarification.</t>
        </is>
      </c>
      <c r="F17" s="34" t="n"/>
      <c r="G17" s="34" t="inlineStr">
        <is>
          <t>Not checked</t>
        </is>
      </c>
      <c r="H17" s="38" t="n"/>
      <c r="I17" s="34" t="n"/>
      <c r="J17" s="34" t="n"/>
      <c r="K17" s="38" t="n"/>
      <c r="L17" s="52" t="str">
        <f>IF(G17="N/A",IF(AND(I17&lt;&gt;"",J17&lt;&gt;"",ISNUMBER(K17),K17&lt;=TODAY()),"N/A REVIEWED","N/A INCOMPLETE"),IF(G17="Verified compliant",IF(AND(F17&lt;&gt;"",I17&lt;&gt;"",J17&lt;&gt;"",ISNUMBER(K17),K17&lt;=TODAY()),"VERIFIED","EVIDENCE MISSING"),IF(OR(G17="Action required",G17="In progress"),"ACTION OPEN",IF(G17="Ready to verify","VERIFY PENDING","NOT CHECKED"))))</f>
        <v>NOT CHECKED</v>
      </c>
    </row>
    <row r="18" ht="33" customHeight="1">
      <c r="A18" s="32" t="inlineStr">
        <is>
          <t>This is a focused immediate-action review, not the full manual or a general work-release certificate. P1 closures must be supported by competent checks; repeat checks when conditions change.</t>
        </is>
      </c>
      <c r="B18" s="30" t="n"/>
      <c r="C18" s="30" t="n"/>
      <c r="D18" s="30" t="n"/>
      <c r="E18" s="30" t="n"/>
      <c r="F18" s="30" t="n"/>
      <c r="G18" s="30" t="n"/>
      <c r="H18" s="30" t="n"/>
      <c r="I18" s="30" t="n"/>
      <c r="J18" s="30" t="n"/>
      <c r="K18" s="30" t="n"/>
      <c r="L18" s="31" t="n"/>
    </row>
    <row r="19" ht="30" customHeight="1">
      <c r="A19" s="35" t="inlineStr">
        <is>
          <t>Site Manager signature: ___________________    Date: __________</t>
        </is>
      </c>
      <c r="B19" s="30" t="n"/>
      <c r="C19" s="30" t="n"/>
      <c r="D19" s="30" t="n"/>
      <c r="E19" s="30" t="n"/>
      <c r="F19" s="31" t="n"/>
      <c r="G19" s="35" t="inlineStr">
        <is>
          <t>Engineering/HSE review (as required): ___________________</t>
        </is>
      </c>
      <c r="H19" s="30" t="n"/>
      <c r="I19" s="30" t="n"/>
      <c r="J19" s="30" t="n"/>
      <c r="K19" s="30" t="n"/>
      <c r="L19" s="31" t="n"/>
    </row>
  </sheetData>
  <autoFilter ref="A8:L17"/>
  <mergeCells count="15">
    <mergeCell ref="A2:L2"/>
    <mergeCell ref="A3:D3"/>
    <mergeCell ref="E3:H3"/>
    <mergeCell ref="I3:L3"/>
    <mergeCell ref="A4:D4"/>
    <mergeCell ref="E4:H4"/>
    <mergeCell ref="I4:L4"/>
    <mergeCell ref="A5:F5"/>
    <mergeCell ref="G5:L5"/>
    <mergeCell ref="A6:L6"/>
    <mergeCell ref="A7:L7"/>
    <mergeCell ref="A18:L18"/>
    <mergeCell ref="A19:F19"/>
    <mergeCell ref="G19:L19"/>
    <mergeCell ref="B1:L1"/>
  </mergeCells>
  <conditionalFormatting sqref="L9:L17">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7">
    <cfRule type="expression" priority="8" dxfId="1">
      <formula>AND(ISNUMBER(H9),H9&lt;TODAY(),L9&lt;&gt;"VERIFIED",L9&lt;&gt;"N/A REVIEWED")</formula>
    </cfRule>
  </conditionalFormatting>
  <dataValidations count="3">
    <dataValidation sqref="G9:G17"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7" showErrorMessage="1" showInputMessage="1" allowBlank="1" error="Enter a real Excel date." type="date" operator="between">
      <formula1>DATE(2020,1,1)</formula1>
      <formula2>DATE(2100,12,31)</formula2>
    </dataValidation>
    <dataValidation sqref="K9:K17"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8.xml><?xml version="1.0" encoding="utf-8"?>
<worksheet xmlns="http://schemas.openxmlformats.org/spreadsheetml/2006/main">
  <sheetPr>
    <tabColor rgb="000F1B3D"/>
    <outlinePr summaryBelow="1" summaryRight="0"/>
    <pageSetUpPr fitToPage="1"/>
  </sheetPr>
  <dimension ref="A1:L17"/>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WELFARE &amp; ENVIRONMENT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7 | Verified/N/A reviewed: "&amp;COUNTIF(L9:L15,"VERIFIED")+COUNTIF(L9:L15,"N/A REVIEWED")&amp;" | Open actions: "&amp;COUNTIF(L9:L15,"ACTION OPEN")&amp;" | Not checked: "&amp;COUNTIF(L9:L15,"NOT CHECKED")</f>
        <v>Items: 7 | Verified/N/A reviewed: 0 | Open actions: 0 | Not checked: 7</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WEL-01</t>
        </is>
      </c>
      <c r="B9" s="59" t="inlineStr">
        <is>
          <t>P1
Before asbestos demolition</t>
        </is>
      </c>
      <c r="C9" s="52" t="inlineStr">
        <is>
          <t>Before demolition involving asbestos-sheet components, obtain approval from the relevant hazardous-material-disposal permitting department. Suspected asbestos needs competent assessment; hold disturbing work pending identification/controls.
Suggested lead: Site Manager + HSE Lead</t>
        </is>
      </c>
      <c r="D9" s="52" t="inlineStr">
        <is>
          <t>3.16(11) p.36;3.16 pp.35–36
Basis: Added + prudent hold</t>
        </is>
      </c>
      <c r="E9" s="52" t="inlineStr">
        <is>
          <t>Material survey; authority approval; controlled method; disposal arrangements.</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WEL-02</t>
        </is>
      </c>
      <c r="B10" s="35" t="inlineStr">
        <is>
          <t>P2
Before disposal; ongoing</t>
        </is>
      </c>
      <c r="C10" s="55" t="inlineStr">
        <is>
          <t>Segregate/classify construction waste by type on site and dispose in line with the relevant authority’s Waste Segregation Guide; confirm which guide/conditions apply.
Suggested lead: Site Manager</t>
        </is>
      </c>
      <c r="D10" s="55" t="inlineStr">
        <is>
          <t>3.17(7) p.36
Basis: Added</t>
        </is>
      </c>
      <c r="E10" s="55" t="inlineStr">
        <is>
          <t>Applicable guide; labelled waste streams; disposal/transfer records; inspection.</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WEL-03</t>
        </is>
      </c>
      <c r="B11" s="57" t="inlineStr">
        <is>
          <t>P2
Verify siting now</t>
        </is>
      </c>
      <c r="C11" s="52" t="inlineStr">
        <is>
          <t>Check temporary toilet/septic-tank separation from neighbouring residents and prevailing wind direction to prevent unpleasant odours. No universal numerical setback is stated here.
Suggested lead: Site Manager</t>
        </is>
      </c>
      <c r="D11" s="52" t="inlineStr">
        <is>
          <t>3.3(12) p.28
Basis: Added</t>
        </is>
      </c>
      <c r="E11" s="52" t="inlineStr">
        <is>
          <t>Layout/siting review; wind-direction consideration; nuisance inspection/actions.</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WEL-04</t>
        </is>
      </c>
      <c r="B12" s="58" t="inlineStr">
        <is>
          <t>P1
Before exposed operations</t>
        </is>
      </c>
      <c r="C12" s="55" t="inlineStr">
        <is>
          <t>Check full work-area façade covering with dense, standard suitable protective barriers to prevent dust, dirt, splashes, liquids and paints spreading. Competent design/installation is needed for the actual conditions.
Suggested lead: Construction Manager</t>
        </is>
      </c>
      <c r="D12" s="55" t="inlineStr">
        <is>
          <t>3.12(8) p.34
Basis: Strengthened</t>
        </is>
      </c>
      <c r="E12" s="55" t="inlineStr">
        <is>
          <t>Barrier specification; installed coverage; competent inspection/maintenance.</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WEL-05</t>
        </is>
      </c>
      <c r="B13" s="57" t="inlineStr">
        <is>
          <t>P2
Verify now; maintain</t>
        </is>
      </c>
      <c r="C13" s="52" t="inlineStr">
        <is>
          <t>Confirm on-site drinking water, sanitary and prayer facilities and other essential worker needs; check quantities/suitability against actual workforce and applicable manual tables.
Suggested lead: Site Manager</t>
        </is>
      </c>
      <c r="D13" s="52" t="inlineStr">
        <is>
          <t>2-16(7) p.20;3.3–3.4 pp.28–29
Basis: Retained/strengthened</t>
        </is>
      </c>
      <c r="E13" s="52" t="inlineStr">
        <is>
          <t>Workforce/facility assessment; hygiene/potable-water evidence; walkdown.</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WEL-06</t>
        </is>
      </c>
      <c r="B14" s="35" t="inlineStr">
        <is>
          <t>P2
Before noisy night work</t>
        </is>
      </c>
      <c r="C14" s="55" t="inlineStr">
        <is>
          <t>Confirm competent-authority permit and conditions before noisy work affecting neighbourhoods between 20:00 and 06:00; retain neighbour/NOC and noise-control requirements.
Suggested lead: Site Manager</t>
        </is>
      </c>
      <c r="D14" s="55" t="inlineStr">
        <is>
          <t>3.11(10) p.33
Basis: Retained/route clarified</t>
        </is>
      </c>
      <c r="E14" s="55" t="inlineStr">
        <is>
          <t>Night-work permit; noise controls; required notices/NOCs; site monitoring.</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WEL-07</t>
        </is>
      </c>
      <c r="B15" s="57" t="inlineStr">
        <is>
          <t>P2
Before use; maintain</t>
        </is>
      </c>
      <c r="C15" s="52" t="inlineStr">
        <is>
          <t>Check PPE fit, comfort and task movement, approved suitability and actual worker training/use. Do not use PPE as a substitute for practicable higher-order controls.
Suggested lead: HSE Lead + Supervisors</t>
        </is>
      </c>
      <c r="D15" s="52" t="inlineStr">
        <is>
          <t>Chapter 4 introduction;4.1(1–9) p.38
Basis: Retained/strengthened</t>
        </is>
      </c>
      <c r="E15" s="52" t="inlineStr">
        <is>
          <t>PPE assessment; fit/suitability check; training; task observation.</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33" customHeight="1">
      <c r="A16" s="32" t="inlineStr">
        <is>
          <t>This is a focused immediate-action review, not the full manual or a general work-release certificate. P1 closures must be supported by competent checks; repeat checks when conditions change.</t>
        </is>
      </c>
      <c r="B16" s="30" t="n"/>
      <c r="C16" s="30" t="n"/>
      <c r="D16" s="30" t="n"/>
      <c r="E16" s="30" t="n"/>
      <c r="F16" s="30" t="n"/>
      <c r="G16" s="30" t="n"/>
      <c r="H16" s="30" t="n"/>
      <c r="I16" s="30" t="n"/>
      <c r="J16" s="30" t="n"/>
      <c r="K16" s="30" t="n"/>
      <c r="L16" s="31" t="n"/>
    </row>
    <row r="17" ht="30" customHeight="1">
      <c r="A17" s="35" t="inlineStr">
        <is>
          <t>Site Manager signature: ___________________    Date: __________</t>
        </is>
      </c>
      <c r="B17" s="30" t="n"/>
      <c r="C17" s="30" t="n"/>
      <c r="D17" s="30" t="n"/>
      <c r="E17" s="30" t="n"/>
      <c r="F17" s="31" t="n"/>
      <c r="G17" s="35" t="inlineStr">
        <is>
          <t>Engineering/HSE review (as required): ___________________</t>
        </is>
      </c>
      <c r="H17" s="30" t="n"/>
      <c r="I17" s="30" t="n"/>
      <c r="J17" s="30" t="n"/>
      <c r="K17" s="30" t="n"/>
      <c r="L17" s="31" t="n"/>
    </row>
  </sheetData>
  <autoFilter ref="A8:L15"/>
  <mergeCells count="15">
    <mergeCell ref="A2:L2"/>
    <mergeCell ref="A3:D3"/>
    <mergeCell ref="E3:H3"/>
    <mergeCell ref="I3:L3"/>
    <mergeCell ref="A4:D4"/>
    <mergeCell ref="E4:H4"/>
    <mergeCell ref="I4:L4"/>
    <mergeCell ref="A5:F5"/>
    <mergeCell ref="G5:L5"/>
    <mergeCell ref="A6:L6"/>
    <mergeCell ref="A7:L7"/>
    <mergeCell ref="A16:L16"/>
    <mergeCell ref="A17:F17"/>
    <mergeCell ref="G17:L17"/>
    <mergeCell ref="B1:L1"/>
  </mergeCells>
  <conditionalFormatting sqref="L9:L15">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5">
    <cfRule type="expression" priority="8" dxfId="1">
      <formula>AND(ISNUMBER(H9),H9&lt;TODAY(),L9&lt;&gt;"VERIFIED",L9&lt;&gt;"N/A REVIEWED")</formula>
    </cfRule>
  </conditionalFormatting>
  <dataValidations count="3">
    <dataValidation sqref="G9:G15"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5" showErrorMessage="1" showInputMessage="1" allowBlank="1" error="Enter a real Excel date." type="date" operator="between">
      <formula1>DATE(2020,1,1)</formula1>
      <formula2>DATE(2100,12,31)</formula2>
    </dataValidation>
    <dataValidation sqref="K9:K15"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9.xml><?xml version="1.0" encoding="utf-8"?>
<worksheet xmlns="http://schemas.openxmlformats.org/spreadsheetml/2006/main">
  <sheetPr>
    <tabColor rgb="000F1B3D"/>
    <outlinePr summaryBelow="1" summaryRight="0"/>
    <pageSetUpPr fitToPage="1"/>
  </sheetPr>
  <dimension ref="A1:L18"/>
  <sheetViews>
    <sheetView showGridLines="0" zoomScale="75" workbookViewId="0">
      <pane xSplit="5" ySplit="8" topLeftCell="F9"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16" customWidth="1" min="2" max="2"/>
    <col width="53" customWidth="1" min="3" max="3"/>
    <col width="25" customWidth="1" min="4" max="4"/>
    <col width="25" customWidth="1" min="5" max="5"/>
    <col width="18" customWidth="1" min="6" max="6"/>
    <col width="16" customWidth="1" min="7" max="7"/>
    <col width="13" customWidth="1" min="8" max="8"/>
    <col width="25" customWidth="1" min="9" max="9"/>
    <col width="16" customWidth="1" min="10" max="10"/>
    <col width="13" customWidth="1" min="11" max="11"/>
    <col width="16" customWidth="1" min="12" max="12"/>
  </cols>
  <sheetData>
    <row r="1" ht="52" customHeight="1">
      <c r="A1" s="49" t="n"/>
      <c r="B1" s="28" t="inlineStr">
        <is>
          <t>REPORTING &amp; BRIEFING | SITE MANAGER CHECKLIST</t>
        </is>
      </c>
    </row>
    <row r="2" ht="31" customHeight="1">
      <c r="A2" s="29" t="inlineStr">
        <is>
          <t>DRAFT • Verify applicable controls now. Priorities are review triage, not statutory deadlines; before-work/continuous duties cannot wait for a site-set target.</t>
        </is>
      </c>
      <c r="B2" s="30" t="n"/>
      <c r="C2" s="30" t="n"/>
      <c r="D2" s="30" t="n"/>
      <c r="E2" s="30" t="n"/>
      <c r="F2" s="30" t="n"/>
      <c r="G2" s="30" t="n"/>
      <c r="H2" s="30" t="n"/>
      <c r="I2" s="30" t="n"/>
      <c r="J2" s="30" t="n"/>
      <c r="K2" s="30" t="n"/>
      <c r="L2" s="31" t="n"/>
    </row>
    <row r="3" ht="27" customHeight="1">
      <c r="A3" s="35" t="str">
        <f>"Project: "&amp;IF('Project Dashboard'!B5="","NOT ENTERED",'Project Dashboard'!B5)</f>
        <v>Project: NOT ENTERED</v>
      </c>
      <c r="B3" s="30" t="n"/>
      <c r="C3" s="30" t="n"/>
      <c r="D3" s="31" t="n"/>
      <c r="E3" s="35" t="str">
        <f>"Reference: "&amp;IF('Project Dashboard'!B6="","NOT ENTERED",'Project Dashboard'!B6)</f>
        <v>Reference: NOT ENTERED</v>
      </c>
      <c r="F3" s="30" t="n"/>
      <c r="G3" s="30" t="n"/>
      <c r="H3" s="31" t="n"/>
      <c r="I3" s="35" t="str">
        <f>"Review date: "&amp;IF('Project Dashboard'!B16="","NOT ENTERED",TEXT('Project Dashboard'!B16,"dd-mmm-yyyy"))</f>
        <v>Review date: NOT ENTERED</v>
      </c>
      <c r="J3" s="30" t="n"/>
      <c r="K3" s="30" t="n"/>
      <c r="L3" s="31" t="n"/>
    </row>
    <row r="4" ht="30" customHeight="1">
      <c r="A4" s="35" t="str">
        <f>"Contractor: "&amp;IF('Project Dashboard'!B10="","NOT ENTERED",'Project Dashboard'!B10)</f>
        <v>Contractor: NOT ENTERED</v>
      </c>
      <c r="B4" s="30" t="n"/>
      <c r="C4" s="30" t="n"/>
      <c r="D4" s="31" t="n"/>
      <c r="E4" s="35" t="str">
        <f>"Engineering office: "&amp;IF('Project Dashboard'!B11="","NOT ENTERED",'Project Dashboard'!B11)</f>
        <v>Engineering office: NOT ENTERED</v>
      </c>
      <c r="F4" s="30" t="n"/>
      <c r="G4" s="30" t="n"/>
      <c r="H4" s="31" t="n"/>
      <c r="I4" s="35" t="str">
        <f>"Competent entity: "&amp;IF('Project Dashboard'!B12="","NOT ENTERED",'Project Dashboard'!B12)</f>
        <v>Competent entity: NOT ENTERED</v>
      </c>
      <c r="J4" s="30" t="n"/>
      <c r="K4" s="30" t="n"/>
      <c r="L4" s="31" t="n"/>
    </row>
    <row r="5" ht="27" customHeight="1">
      <c r="A5" s="35" t="str">
        <f>"Site manager: "&amp;IF('Project Dashboard'!B14="","NOT ENTERED",'Project Dashboard'!B14)</f>
        <v>Site manager: NOT ENTERED</v>
      </c>
      <c r="B5" s="30" t="n"/>
      <c r="C5" s="30" t="n"/>
      <c r="D5" s="30" t="n"/>
      <c r="E5" s="30" t="n"/>
      <c r="F5" s="31" t="n"/>
      <c r="G5" s="35" t="str">
        <f>"HSE lead: "&amp;IF('Project Dashboard'!B15="","NOT ENTERED",'Project Dashboard'!B15)</f>
        <v>HSE lead: NOT ENTERED</v>
      </c>
      <c r="H5" s="30" t="n"/>
      <c r="I5" s="30" t="n"/>
      <c r="J5" s="30" t="n"/>
      <c r="K5" s="30" t="n"/>
      <c r="L5" s="31" t="n"/>
    </row>
    <row r="6" ht="35" customHeight="1">
      <c r="A6" s="32" t="inlineStr">
        <is>
          <t>P1: safety-critical / required release check. If missing or unsafe, hold affected work under competent direction. Not checked ≠ confirmed defect. Verified status needs actual evidence, owner and dated verifier; N/A needs justification and dated review.</t>
        </is>
      </c>
      <c r="B6" s="30" t="n"/>
      <c r="C6" s="30" t="n"/>
      <c r="D6" s="30" t="n"/>
      <c r="E6" s="30" t="n"/>
      <c r="F6" s="30" t="n"/>
      <c r="G6" s="30" t="n"/>
      <c r="H6" s="30" t="n"/>
      <c r="I6" s="30" t="n"/>
      <c r="J6" s="30" t="n"/>
      <c r="K6" s="30" t="n"/>
      <c r="L6" s="31" t="n"/>
    </row>
    <row r="7" ht="25" customHeight="1">
      <c r="A7" s="35" t="str">
        <f>"Items: 8 | Verified/N/A reviewed: "&amp;COUNTIF(L9:L16,"VERIFIED")+COUNTIF(L9:L16,"N/A REVIEWED")&amp;" | Open actions: "&amp;COUNTIF(L9:L16,"ACTION OPEN")&amp;" | Not checked: "&amp;COUNTIF(L9:L16,"NOT CHECKED")</f>
        <v>Items: 8 | Verified/N/A reviewed: 0 | Open actions: 0 | Not checked: 8</v>
      </c>
      <c r="B7" s="30" t="n"/>
      <c r="C7" s="30" t="n"/>
      <c r="D7" s="30" t="n"/>
      <c r="E7" s="30" t="n"/>
      <c r="F7" s="30" t="n"/>
      <c r="G7" s="30" t="n"/>
      <c r="H7" s="30" t="n"/>
      <c r="I7" s="30" t="n"/>
      <c r="J7" s="30" t="n"/>
      <c r="K7" s="30" t="n"/>
      <c r="L7" s="31" t="n"/>
    </row>
    <row r="8" ht="35" customHeight="1">
      <c r="A8" s="50" t="inlineStr">
        <is>
          <t>ID</t>
        </is>
      </c>
      <c r="B8" s="50" t="inlineStr">
        <is>
          <t>Priority / trigger</t>
        </is>
      </c>
      <c r="C8" s="50" t="inlineStr">
        <is>
          <t>Action / acceptance and suggested role</t>
        </is>
      </c>
      <c r="D8" s="50" t="inlineStr">
        <is>
          <t>Manual reference / edition basis</t>
        </is>
      </c>
      <c r="E8" s="50" t="inlineStr">
        <is>
          <t>Evidence to check (suggested)</t>
        </is>
      </c>
      <c r="F8" s="50" t="inlineStr">
        <is>
          <t>Assigned owner (name)</t>
        </is>
      </c>
      <c r="G8" s="50" t="inlineStr">
        <is>
          <t>Assessment outcome</t>
        </is>
      </c>
      <c r="H8" s="50" t="inlineStr">
        <is>
          <t>Target date (site-set)</t>
        </is>
      </c>
      <c r="I8" s="50" t="inlineStr">
        <is>
          <t>Evidence ref / action notes / N/A reason</t>
        </is>
      </c>
      <c r="J8" s="50" t="inlineStr">
        <is>
          <t>Verified by (name)</t>
        </is>
      </c>
      <c r="K8" s="50" t="inlineStr">
        <is>
          <t>Verified date</t>
        </is>
      </c>
      <c r="L8" s="50" t="inlineStr">
        <is>
          <t>Verification gate</t>
        </is>
      </c>
    </row>
    <row r="9" ht="112" customHeight="1">
      <c r="A9" s="52" t="inlineStr">
        <is>
          <t>REP-01</t>
        </is>
      </c>
      <c r="B9" s="59" t="inlineStr">
        <is>
          <t>P1
Immediately on incident</t>
        </is>
      </c>
      <c r="C9" s="52" t="inlineStr">
        <is>
          <t>Confirm the notification procedure: concerned authority/engineer;999 Police and 997 Civil Defence for the events specified by the guide;DM800900 or the competent authority’s designated number by location. Complete actual authority/internal contacts before issue.
Suggested lead: Site Manager</t>
        </is>
      </c>
      <c r="D9" s="52" t="inlineStr">
        <is>
          <t>2-4-5(1) p.13
Basis: Retained/route clarified</t>
        </is>
      </c>
      <c r="E9" s="52" t="inlineStr">
        <is>
          <t>Current contact matrix; incident triggers; recipient-route confirmation; call records.</t>
        </is>
      </c>
      <c r="F9" s="34" t="n"/>
      <c r="G9" s="34" t="inlineStr">
        <is>
          <t>Not checked</t>
        </is>
      </c>
      <c r="H9" s="38" t="n"/>
      <c r="I9" s="34" t="n"/>
      <c r="J9" s="34" t="n"/>
      <c r="K9" s="38" t="n"/>
      <c r="L9" s="52" t="str">
        <f>IF(G9="N/A",IF(AND(I9&lt;&gt;"",J9&lt;&gt;"",ISNUMBER(K9),K9&lt;=TODAY()),"N/A REVIEWED","N/A INCOMPLETE"),IF(G9="Verified compliant",IF(AND(F9&lt;&gt;"",I9&lt;&gt;"",J9&lt;&gt;"",ISNUMBER(K9),K9&lt;=TODAY()),"VERIFIED","EVIDENCE MISSING"),IF(OR(G9="Action required",G9="In progress"),"ACTION OPEN",IF(G9="Ready to verify","VERIFY PENDING","NOT CHECKED"))))</f>
        <v>NOT CHECKED</v>
      </c>
    </row>
    <row r="10" ht="112" customHeight="1">
      <c r="A10" s="55" t="inlineStr">
        <is>
          <t>REP-02</t>
        </is>
      </c>
      <c r="B10" s="35" t="inlineStr">
        <is>
          <t>P2
Within 72 h of incident</t>
        </is>
      </c>
      <c r="C10" s="55" t="inlineStr">
        <is>
          <t>Submit the accident report within 72 hours on the required approved form and coordinate the named reporting route. Later technical findings/loss evaluations are communicated when released by concerned authorities; do not wait 72 hours to make immediate notifications.
Suggested lead: Site Manager + HSE Lead</t>
        </is>
      </c>
      <c r="D10" s="55" t="inlineStr">
        <is>
          <t>2-4-5(2–3) p.13
Basis: Retained</t>
        </is>
      </c>
      <c r="E10" s="55" t="inlineStr">
        <is>
          <t>Approved form; submission/receipt time; authority coordination; later updates.</t>
        </is>
      </c>
      <c r="F10" s="34" t="n"/>
      <c r="G10" s="34" t="inlineStr">
        <is>
          <t>Not checked</t>
        </is>
      </c>
      <c r="H10" s="38" t="n"/>
      <c r="I10" s="34" t="n"/>
      <c r="J10" s="34" t="n"/>
      <c r="K10" s="38" t="n"/>
      <c r="L10" s="55" t="str">
        <f>IF(G10="N/A",IF(AND(I10&lt;&gt;"",J10&lt;&gt;"",ISNUMBER(K10),K10&lt;=TODAY()),"N/A REVIEWED","N/A INCOMPLETE"),IF(G10="Verified compliant",IF(AND(F10&lt;&gt;"",I10&lt;&gt;"",J10&lt;&gt;"",ISNUMBER(K10),K10&lt;=TODAY()),"VERIFIED","EVIDENCE MISSING"),IF(OR(G10="Action required",G10="In progress"),"ACTION OPEN",IF(G10="Ready to verify","VERIFY PENDING","NOT CHECKED"))))</f>
        <v>NOT CHECKED</v>
      </c>
    </row>
    <row r="11" ht="112" customHeight="1">
      <c r="A11" s="52" t="inlineStr">
        <is>
          <t>REP-03</t>
        </is>
      </c>
      <c r="B11" s="59" t="inlineStr">
        <is>
          <t>P1
Immediately on incident</t>
        </is>
      </c>
      <c r="C11" s="52" t="inlineStr">
        <is>
          <t>Preserve the incident scene until investigation ends, except changes necessary to prevent aggravation of danger; document necessary changes. Contractor/engineering office investigate and provide the required comprehensive report.
Suggested lead: Site Manager + Engineer</t>
        </is>
      </c>
      <c r="D11" s="52" t="inlineStr">
        <is>
          <t>2-4-6(1–2) p.14
Basis: Retained</t>
        </is>
      </c>
      <c r="E11" s="52" t="inlineStr">
        <is>
          <t>Scene/evidence record; necessary-change log; joint investigation and submission.</t>
        </is>
      </c>
      <c r="F11" s="34" t="n"/>
      <c r="G11" s="34" t="inlineStr">
        <is>
          <t>Not checked</t>
        </is>
      </c>
      <c r="H11" s="38" t="n"/>
      <c r="I11" s="34" t="n"/>
      <c r="J11" s="34" t="n"/>
      <c r="K11" s="38" t="n"/>
      <c r="L11" s="52" t="str">
        <f>IF(G11="N/A",IF(AND(I11&lt;&gt;"",J11&lt;&gt;"",ISNUMBER(K11),K11&lt;=TODAY()),"N/A REVIEWED","N/A INCOMPLETE"),IF(G11="Verified compliant",IF(AND(F11&lt;&gt;"",I11&lt;&gt;"",J11&lt;&gt;"",ISNUMBER(K11),K11&lt;=TODAY()),"VERIFIED","EVIDENCE MISSING"),IF(OR(G11="Action required",G11="In progress"),"ACTION OPEN",IF(G11="Ready to verify","VERIFY PENDING","NOT CHECKED"))))</f>
        <v>NOT CHECKED</v>
      </c>
    </row>
    <row r="12" ht="112" customHeight="1">
      <c r="A12" s="55" t="inlineStr">
        <is>
          <t>REP-04</t>
        </is>
      </c>
      <c r="B12" s="35" t="inlineStr">
        <is>
          <t>P2
Retain≥5 years</t>
        </is>
      </c>
      <c r="C12" s="55" t="inlineStr">
        <is>
          <t>Maintain the approved-form accident record on site for 5 years after occurrence, with retrieval and custody arrangements; extend retention where a separate applicable requirement is longer.
Suggested lead: HSE Lead + Document Controller</t>
        </is>
      </c>
      <c r="D12" s="55" t="inlineStr">
        <is>
          <t>2-4-5(4) p.13
Basis: Retained</t>
        </is>
      </c>
      <c r="E12" s="55" t="inlineStr">
        <is>
          <t>Incident register; retention rule; accessible records; controlled storage/index.</t>
        </is>
      </c>
      <c r="F12" s="34" t="n"/>
      <c r="G12" s="34" t="inlineStr">
        <is>
          <t>Not checked</t>
        </is>
      </c>
      <c r="H12" s="38" t="n"/>
      <c r="I12" s="34" t="n"/>
      <c r="J12" s="34" t="n"/>
      <c r="K12" s="38" t="n"/>
      <c r="L12" s="55" t="str">
        <f>IF(G12="N/A",IF(AND(I12&lt;&gt;"",J12&lt;&gt;"",ISNUMBER(K12),K12&lt;=TODAY()),"N/A REVIEWED","N/A INCOMPLETE"),IF(G12="Verified compliant",IF(AND(F12&lt;&gt;"",I12&lt;&gt;"",J12&lt;&gt;"",ISNUMBER(K12),K12&lt;=TODAY()),"VERIFIED","EVIDENCE MISSING"),IF(OR(G12="Action required",G12="In progress"),"ACTION OPEN",IF(G12="Ready to verify","VERIFY PENDING","NOT CHECKED"))))</f>
        <v>NOT CHECKED</v>
      </c>
    </row>
    <row r="13" ht="112" customHeight="1">
      <c r="A13" s="52" t="inlineStr">
        <is>
          <t>REP-05</t>
        </is>
      </c>
      <c r="B13" s="57" t="inlineStr">
        <is>
          <t>P3
Monthly</t>
        </is>
      </c>
      <c r="C13" s="52" t="inlineStr">
        <is>
          <t>Prepare a monthly accident report analysing incident types and causes, and use findings to prevent recurrence. Track the resulting corrective actions to verification.
Suggested lead: HSE Lead</t>
        </is>
      </c>
      <c r="D13" s="52" t="inlineStr">
        <is>
          <t>2-9(7–8) p.16;2-4-5(5) p.13
Basis: Added/retained</t>
        </is>
      </c>
      <c r="E13" s="52" t="inlineStr">
        <is>
          <t>Monthly report; causal/trend analysis; named corrective-action/verification records.</t>
        </is>
      </c>
      <c r="F13" s="34" t="n"/>
      <c r="G13" s="34" t="inlineStr">
        <is>
          <t>Not checked</t>
        </is>
      </c>
      <c r="H13" s="38" t="n"/>
      <c r="I13" s="34" t="n"/>
      <c r="J13" s="34" t="n"/>
      <c r="K13" s="38" t="n"/>
      <c r="L13" s="52" t="str">
        <f>IF(G13="N/A",IF(AND(I13&lt;&gt;"",J13&lt;&gt;"",ISNUMBER(K13),K13&lt;=TODAY()),"N/A REVIEWED","N/A INCOMPLETE"),IF(G13="Verified compliant",IF(AND(F13&lt;&gt;"",I13&lt;&gt;"",J13&lt;&gt;"",ISNUMBER(K13),K13&lt;=TODAY()),"VERIFIED","EVIDENCE MISSING"),IF(OR(G13="Action required",G13="In progress"),"ACTION OPEN",IF(G13="Ready to verify","VERIFY PENDING","NOT CHECKED"))))</f>
        <v>NOT CHECKED</v>
      </c>
    </row>
    <row r="14" ht="112" customHeight="1">
      <c r="A14" s="55" t="inlineStr">
        <is>
          <t>REP-06</t>
        </is>
      </c>
      <c r="B14" s="35" t="inlineStr">
        <is>
          <t>P3
Before next KPI issue</t>
        </is>
      </c>
      <c r="C14" s="55" t="inlineStr">
        <is>
          <t>Review manual definitions: hospitalisation criterion&gt;3 days; lost-time absence&gt;7 days excluding injury day; direct-route commuting conditions. Other serious-injury criteria still apply. Keep client/other-authority definitions separate; do not defer care or reporting.
Suggested lead: HSE Lead</t>
        </is>
      </c>
      <c r="D14" s="55" t="inlineStr">
        <is>
          <t>2-4-1,2-4-3-1(8),2-4-3-2 p.12
Basis: Changed</t>
        </is>
      </c>
      <c r="E14" s="55" t="inlineStr">
        <is>
          <t>Definition concordance; revised reporting rules; reviewer acceptance; team brief.</t>
        </is>
      </c>
      <c r="F14" s="34" t="n"/>
      <c r="G14" s="34" t="inlineStr">
        <is>
          <t>Not checked</t>
        </is>
      </c>
      <c r="H14" s="38" t="n"/>
      <c r="I14" s="34" t="n"/>
      <c r="J14" s="34" t="n"/>
      <c r="K14" s="38" t="n"/>
      <c r="L14" s="55" t="str">
        <f>IF(G14="N/A",IF(AND(I14&lt;&gt;"",J14&lt;&gt;"",ISNUMBER(K14),K14&lt;=TODAY()),"N/A REVIEWED","N/A INCOMPLETE"),IF(G14="Verified compliant",IF(AND(F14&lt;&gt;"",I14&lt;&gt;"",J14&lt;&gt;"",ISNUMBER(K14),K14&lt;=TODAY()),"VERIFIED","EVIDENCE MISSING"),IF(OR(G14="Action required",G14="In progress"),"ACTION OPEN",IF(G14="Ready to verify","VERIFY PENDING","NOT CHECKED"))))</f>
        <v>NOT CHECKED</v>
      </c>
    </row>
    <row r="15" ht="112" customHeight="1">
      <c r="A15" s="52" t="inlineStr">
        <is>
          <t>REP-07</t>
        </is>
      </c>
      <c r="B15" s="57" t="inlineStr">
        <is>
          <t>P3
Before next KPI issue</t>
        </is>
      </c>
      <c r="C15" s="52" t="inlineStr">
        <is>
          <t>Confirm Appendix A frequency/severity multipliers are 100,000 and preserve a consistent denominator for comparisons. Do not silently combine with historical 1,000,000-based rates or label this universal TRIR/ADOSH methodology.
Suggested lead: HSE Lead</t>
        </is>
      </c>
      <c r="D15" s="52" t="inlineStr">
        <is>
          <t>AppendixA Form 2 p.22
Basis: Changed</t>
        </is>
      </c>
      <c r="E15" s="52" t="inlineStr">
        <is>
          <t>Formula/calculation review; labelled reporting basis; reconciled historical metrics.</t>
        </is>
      </c>
      <c r="F15" s="34" t="n"/>
      <c r="G15" s="34" t="inlineStr">
        <is>
          <t>Not checked</t>
        </is>
      </c>
      <c r="H15" s="38" t="n"/>
      <c r="I15" s="34" t="n"/>
      <c r="J15" s="34" t="n"/>
      <c r="K15" s="38" t="n"/>
      <c r="L15" s="52" t="str">
        <f>IF(G15="N/A",IF(AND(I15&lt;&gt;"",J15&lt;&gt;"",ISNUMBER(K15),K15&lt;=TODAY()),"N/A REVIEWED","N/A INCOMPLETE"),IF(G15="Verified compliant",IF(AND(F15&lt;&gt;"",I15&lt;&gt;"",J15&lt;&gt;"",ISNUMBER(K15),K15&lt;=TODAY()),"VERIFIED","EVIDENCE MISSING"),IF(OR(G15="Action required",G15="In progress"),"ACTION OPEN",IF(G15="Ready to verify","VERIFY PENDING","NOT CHECKED"))))</f>
        <v>NOT CHECKED</v>
      </c>
    </row>
    <row r="16" ht="112" customHeight="1">
      <c r="A16" s="55" t="inlineStr">
        <is>
          <t>REP-08</t>
        </is>
      </c>
      <c r="B16" s="35" t="inlineStr">
        <is>
          <t>P2
Before changed work</t>
        </is>
      </c>
      <c r="C16" s="55" t="inlineStr">
        <is>
          <t>Brief managers, supervisors and subcontractors on applicable changes and revised plans/permits. Record actual understanding/attendance; resolve numbering/interpretation issues with engineering office/competent authority rather than dropping controls.
Suggested lead: Site Manager + HSE Lead</t>
        </is>
      </c>
      <c r="D16" s="55" t="inlineStr">
        <is>
          <t>2-3-8 p.11;2-5 pp.14–15;23.4(5) p.206
Basis: Manager verification</t>
        </is>
      </c>
      <c r="E16" s="55" t="inlineStr">
        <is>
          <t>Briefing content; attendance/understanding; revised-document acknowledgements.</t>
        </is>
      </c>
      <c r="F16" s="34" t="n"/>
      <c r="G16" s="34" t="inlineStr">
        <is>
          <t>Not checked</t>
        </is>
      </c>
      <c r="H16" s="38" t="n"/>
      <c r="I16" s="34" t="n"/>
      <c r="J16" s="34" t="n"/>
      <c r="K16" s="38" t="n"/>
      <c r="L16" s="55" t="str">
        <f>IF(G16="N/A",IF(AND(I16&lt;&gt;"",J16&lt;&gt;"",ISNUMBER(K16),K16&lt;=TODAY()),"N/A REVIEWED","N/A INCOMPLETE"),IF(G16="Verified compliant",IF(AND(F16&lt;&gt;"",I16&lt;&gt;"",J16&lt;&gt;"",ISNUMBER(K16),K16&lt;=TODAY()),"VERIFIED","EVIDENCE MISSING"),IF(OR(G16="Action required",G16="In progress"),"ACTION OPEN",IF(G16="Ready to verify","VERIFY PENDING","NOT CHECKED"))))</f>
        <v>NOT CHECKED</v>
      </c>
    </row>
    <row r="17" ht="33" customHeight="1">
      <c r="A17" s="32" t="inlineStr">
        <is>
          <t>This is a focused immediate-action review, not the full manual or a general work-release certificate. P1 closures must be supported by competent checks; repeat checks when conditions change.</t>
        </is>
      </c>
      <c r="B17" s="30" t="n"/>
      <c r="C17" s="30" t="n"/>
      <c r="D17" s="30" t="n"/>
      <c r="E17" s="30" t="n"/>
      <c r="F17" s="30" t="n"/>
      <c r="G17" s="30" t="n"/>
      <c r="H17" s="30" t="n"/>
      <c r="I17" s="30" t="n"/>
      <c r="J17" s="30" t="n"/>
      <c r="K17" s="30" t="n"/>
      <c r="L17" s="31" t="n"/>
    </row>
    <row r="18" ht="30" customHeight="1">
      <c r="A18" s="35" t="inlineStr">
        <is>
          <t>Site Manager signature: ___________________    Date: __________</t>
        </is>
      </c>
      <c r="B18" s="30" t="n"/>
      <c r="C18" s="30" t="n"/>
      <c r="D18" s="30" t="n"/>
      <c r="E18" s="30" t="n"/>
      <c r="F18" s="31" t="n"/>
      <c r="G18" s="35" t="inlineStr">
        <is>
          <t>Engineering/HSE review (as required): ___________________</t>
        </is>
      </c>
      <c r="H18" s="30" t="n"/>
      <c r="I18" s="30" t="n"/>
      <c r="J18" s="30" t="n"/>
      <c r="K18" s="30" t="n"/>
      <c r="L18" s="31" t="n"/>
    </row>
  </sheetData>
  <autoFilter ref="A8:L16"/>
  <mergeCells count="15">
    <mergeCell ref="A2:L2"/>
    <mergeCell ref="A3:D3"/>
    <mergeCell ref="E3:H3"/>
    <mergeCell ref="I3:L3"/>
    <mergeCell ref="A4:D4"/>
    <mergeCell ref="E4:H4"/>
    <mergeCell ref="I4:L4"/>
    <mergeCell ref="A5:F5"/>
    <mergeCell ref="G5:L5"/>
    <mergeCell ref="A6:L6"/>
    <mergeCell ref="A7:L7"/>
    <mergeCell ref="A17:L17"/>
    <mergeCell ref="A18:F18"/>
    <mergeCell ref="G18:L18"/>
    <mergeCell ref="B1:L1"/>
  </mergeCells>
  <conditionalFormatting sqref="L9:L16">
    <cfRule type="expression" priority="1" dxfId="0">
      <formula>L9="VERIFIED"</formula>
    </cfRule>
    <cfRule type="expression" priority="2" dxfId="0">
      <formula>L9="N/A REVIEWED"</formula>
    </cfRule>
    <cfRule type="expression" priority="3" dxfId="1">
      <formula>L9="ACTION OPEN"</formula>
    </cfRule>
    <cfRule type="expression" priority="4" dxfId="1">
      <formula>L9="EVIDENCE MISSING"</formula>
    </cfRule>
    <cfRule type="expression" priority="5" dxfId="2">
      <formula>L9="N/A INCOMPLETE"</formula>
    </cfRule>
    <cfRule type="expression" priority="6" dxfId="2">
      <formula>L9="VERIFY PENDING"</formula>
    </cfRule>
    <cfRule type="expression" priority="7" dxfId="3">
      <formula>L9="NOT CHECKED"</formula>
    </cfRule>
  </conditionalFormatting>
  <conditionalFormatting sqref="H9:H16">
    <cfRule type="expression" priority="8" dxfId="1">
      <formula>AND(ISNUMBER(H9),H9&lt;TODAY(),L9&lt;&gt;"VERIFIED",L9&lt;&gt;"N/A REVIEWED")</formula>
    </cfRule>
  </conditionalFormatting>
  <dataValidations count="3">
    <dataValidation sqref="G9:G16" showErrorMessage="1" showInputMessage="1" allowBlank="0" errorTitle="Select an assessment outcome" error="Use the dropdown; do not treat a tick as sufficient evidence." type="list" errorStyle="stop">
      <formula1>"Not checked,Action required,In progress,Ready to verify,Verified compliant,N/A"</formula1>
    </dataValidation>
    <dataValidation sqref="H9:H16" showErrorMessage="1" showInputMessage="1" allowBlank="1" error="Enter a real Excel date." type="date" operator="between">
      <formula1>DATE(2020,1,1)</formula1>
      <formula2>DATE(2100,12,31)</formula2>
    </dataValidation>
    <dataValidation sqref="K9:K16" showErrorMessage="1" showInputMessage="1" allowBlank="1" error="Enter a real Excel date." type="date" operator="between">
      <formula1>DATE(2020,1,1)</formula1>
      <formula2>DATE(2100,12,31)</formula2>
    </dataValidation>
  </dataValidations>
  <pageMargins left="0.25" right="0.25" top="0.3" bottom="0.3" header="0.1" footer="0.12"/>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1" manualBreakCount="1">
    <brk id="13" min="0" max="16383" man="1"/>
  </rowBreaks>
  <drawing xmlns:r="http://schemas.openxmlformats.org/officeDocument/2006/relationships" r:id="rId1"/>
  <legacyDrawingHF xmlns:r="http://schemas.openxmlformats.org/officeDocument/2006/relationships" r:id="rIdSiteSafetyHeader"/>
</worksheet>
</file>

<file path=xl/worksheets/sheet10.xml><?xml version="1.0" encoding="utf-8"?>
<worksheet xmlns="http://schemas.openxmlformats.org/spreadsheetml/2006/main">
  <sheetPr>
    <tabColor rgb="000F1B3D"/>
    <outlinePr summaryBelow="1" summaryRight="0"/>
    <pageSetUpPr fitToPage="1"/>
  </sheetPr>
  <dimension ref="A1:H27"/>
  <sheetViews>
    <sheetView showGridLines="0" zoomScale="90" workbookViewId="0">
      <pane xSplit="2" ySplit="2" topLeftCell="C3" activePane="bottomRight" state="frozen"/>
      <selection pane="topRight" activeCell="A1" sqref="A1"/>
      <selection pane="bottomLeft" activeCell="A1" sqref="A1"/>
      <selection pane="bottomRight" activeCell="A1" sqref="A1"/>
    </sheetView>
  </sheetViews>
  <sheetFormatPr baseColWidth="8" defaultRowHeight="15"/>
  <cols>
    <col width="11" customWidth="1" min="1" max="1"/>
    <col width="27" customWidth="1" min="2" max="2"/>
    <col width="45" customWidth="1" min="3" max="3"/>
    <col width="45" customWidth="1" min="4" max="4"/>
    <col width="25" customWidth="1" min="5" max="5"/>
    <col width="20" customWidth="1" min="6" max="6"/>
    <col width="20" customWidth="1" min="7" max="7"/>
    <col width="20" customWidth="1" min="8" max="8"/>
  </cols>
  <sheetData>
    <row r="1" ht="52" customHeight="1">
      <c r="A1" s="60" t="n"/>
      <c r="B1" s="28" t="inlineStr">
        <is>
          <t>SOURCES, SAFETY QUALIFICATIONS &amp; HOW TO USE</t>
        </is>
      </c>
    </row>
    <row r="2"/>
    <row r="3" ht="51" customHeight="1">
      <c r="A3" s="35" t="inlineStr">
        <is>
          <t>Use and scope</t>
        </is>
      </c>
      <c r="B3" s="31" t="n"/>
      <c r="C3" s="57" t="inlineStr">
        <is>
          <t>Draft focused 2026 review for Dubai site managers, not every requirement in the 210-page Guide. Applies only after jurisdiction/project scope is confirmed. A blank or Not checked entry is unassessed, not compliant or automatically defective.</t>
        </is>
      </c>
      <c r="D3" s="30" t="n"/>
      <c r="E3" s="30" t="n"/>
      <c r="F3" s="30" t="n"/>
      <c r="G3" s="30" t="n"/>
      <c r="H3" s="31" t="n"/>
    </row>
    <row r="4" ht="51" customHeight="1">
      <c r="A4" s="35" t="inlineStr">
        <is>
          <t>Suggested timing</t>
        </is>
      </c>
      <c r="B4" s="31" t="n"/>
      <c r="C4" s="57" t="inlineStr">
        <is>
          <t>Verify applicable controls now. P1/P2/P3 are management triage labels. The manual sets before-work, ongoing and event/periodic duties—not a blanket 24-hour,7-day or 30-day rollout deadline. Enter site targets only for follow-up planning.</t>
        </is>
      </c>
      <c r="D4" s="30" t="n"/>
      <c r="E4" s="30" t="n"/>
      <c r="F4" s="30" t="n"/>
      <c r="G4" s="30" t="n"/>
      <c r="H4" s="31" t="n"/>
    </row>
    <row r="5" ht="51" customHeight="1">
      <c r="A5" s="35" t="inlineStr">
        <is>
          <t>Assess and close</t>
        </is>
      </c>
      <c r="B5" s="31" t="n"/>
      <c r="C5" s="57" t="inlineStr">
        <is>
          <t>Complete Project Dashboard first, then assess each source checklist. F=actual owner; G=outcome; H=site-set date; I=evidence reference/action note or N/A reason; J=actual verifier; K=actual verified date. Retain underlying records. Names/dates/formulas alone do not prove physical readiness.</t>
        </is>
      </c>
      <c r="D5" s="30" t="n"/>
      <c r="E5" s="30" t="n"/>
      <c r="F5" s="30" t="n"/>
      <c r="G5" s="30" t="n"/>
      <c r="H5" s="31" t="n"/>
    </row>
    <row r="6" ht="51" customHeight="1">
      <c r="A6" s="35" t="inlineStr">
        <is>
          <t>Verification gate</t>
        </is>
      </c>
      <c r="B6" s="31" t="n"/>
      <c r="C6" s="57" t="inlineStr">
        <is>
          <t>VERIFIED requires owner, evidence reference, verifier and a valid non-future verified date. N/A REVIEWED requires recorded applicability reason, verifier and date. EVIDENCE MISSING/N/A INCOMPLETE cannot count as completed. A reviewer must still assess evidence quality/competence.</t>
        </is>
      </c>
      <c r="D6" s="30" t="n"/>
      <c r="E6" s="30" t="n"/>
      <c r="F6" s="30" t="n"/>
      <c r="G6" s="30" t="n"/>
      <c r="H6" s="31" t="n"/>
    </row>
    <row r="7" ht="51" customHeight="1">
      <c r="A7" s="35" t="inlineStr">
        <is>
          <t>Repeat checks</t>
        </is>
      </c>
      <c r="B7" s="31" t="n"/>
      <c r="C7" s="57" t="inlineStr">
        <is>
          <t>A verified snapshot does not satisfy all future repeated duties. Repeat checks after changes, weather, asset modification/accident, applicable interval or other relevant trigger. Renew the review when site conditions change.</t>
        </is>
      </c>
      <c r="D7" s="30" t="n"/>
      <c r="E7" s="30" t="n"/>
      <c r="F7" s="30" t="n"/>
      <c r="G7" s="30" t="n"/>
      <c r="H7" s="31" t="n"/>
    </row>
    <row r="8" ht="51" customHeight="1">
      <c r="A8" s="35" t="inlineStr">
        <is>
          <t>Immediate Actions</t>
        </is>
      </c>
      <c r="B8" s="31" t="n"/>
      <c r="C8" s="57" t="inlineStr">
        <is>
          <t>Read-only live P1 view uses linked cells, not duplicate records. Click an ID to edit its source tab. Filter the gate column for unresolved items. Sheet protection has no password and is only to deter accidental edits.</t>
        </is>
      </c>
      <c r="D8" s="30" t="n"/>
      <c r="E8" s="30" t="n"/>
      <c r="F8" s="30" t="n"/>
      <c r="G8" s="30" t="n"/>
      <c r="H8" s="31" t="n"/>
    </row>
    <row r="9" ht="51" customHeight="1">
      <c r="A9" s="35" t="inlineStr">
        <is>
          <t>Printing</t>
        </is>
      </c>
      <c r="B9" s="31" t="n"/>
      <c r="C9" s="57" t="inlineStr">
        <is>
          <t>Checklist tabs are set to A3 landscape, one page wide with five items per page and repeating project/header rows. Print the required source tabs; Immediate Actions is a prioritised view. Dashboard is one A3 landscape page. Blue input cells may be completed digitally or written on a controlled printed copy.</t>
        </is>
      </c>
      <c r="D9" s="30" t="n"/>
      <c r="E9" s="30" t="n"/>
      <c r="F9" s="30" t="n"/>
      <c r="G9" s="30" t="n"/>
      <c r="H9" s="31" t="n"/>
    </row>
    <row r="10" ht="51" customHeight="1">
      <c r="A10" s="35" t="inlineStr">
        <is>
          <t>No invented evidence</t>
        </is>
      </c>
      <c r="B10" s="31" t="n"/>
      <c r="C10" s="57" t="inlineStr">
        <is>
          <t>Project data, owners, targets, verified dates, signatures and actual inspection outcomes are blank. Do not backdate pre-work surveys or checks; record missing historical evidence honestly and obtain competent current assessment.</t>
        </is>
      </c>
      <c r="D10" s="30" t="n"/>
      <c r="E10" s="30" t="n"/>
      <c r="F10" s="30" t="n"/>
      <c r="G10" s="30" t="n"/>
      <c r="H10" s="31" t="n"/>
    </row>
    <row r="11" ht="51" customHeight="1">
      <c r="A11" s="35" t="inlineStr">
        <is>
          <t>Scope of physical checks</t>
        </is>
      </c>
      <c r="B11" s="31" t="n"/>
      <c r="C11" s="57" t="inlineStr">
        <is>
          <t>Site Managers coordinate competent electrical, temporary-works, lifting and emergency specialists. This checklist is not an instruction for an unqualified manager to isolate live equipment, test shoring, dismantle cranes or fight a hazardous fire.</t>
        </is>
      </c>
      <c r="D11" s="30" t="n"/>
      <c r="E11" s="30" t="n"/>
      <c r="F11" s="30" t="n"/>
      <c r="G11" s="30" t="n"/>
      <c r="H11" s="31" t="n"/>
    </row>
    <row r="12" ht="51" customHeight="1">
      <c r="A12" s="35" t="inlineStr">
        <is>
          <t>Hoist continuity</t>
        </is>
      </c>
      <c r="B12" s="31" t="n"/>
      <c r="C12" s="57" t="inlineStr">
        <is>
          <t>Six-month personal/material-hoist certification and three-month inspections were already required by former 2.15(5), p.23; the 2026 lifting chapter restates them. Certificate invalidation for changes/environment was also retained; major maintenance and accident triggers are now explicit in 22-1(13).</t>
        </is>
      </c>
      <c r="D12" s="30" t="n"/>
      <c r="E12" s="30" t="n"/>
      <c r="F12" s="30" t="n"/>
      <c r="G12" s="30" t="n"/>
      <c r="H12" s="31" t="n"/>
    </row>
    <row r="13" ht="51" customHeight="1">
      <c r="A13" s="35" t="inlineStr">
        <is>
          <t>Wind qualification</t>
        </is>
      </c>
      <c r="B13" s="31" t="n"/>
      <c r="C13" s="57" t="inlineStr">
        <is>
          <t>38 km/h in crane 22-1(15) is a recommendation. Hazardous wind/rain suspension is required; actual manufacturer/project limits may be more demanding. This note does not alter any separate chapter/activity threshold.</t>
        </is>
      </c>
      <c r="D13" s="30" t="n"/>
      <c r="E13" s="30" t="n"/>
      <c r="F13" s="30" t="n"/>
      <c r="G13" s="30" t="n"/>
      <c r="H13" s="31" t="n"/>
    </row>
    <row r="14" ht="51" customHeight="1">
      <c r="A14" s="35" t="inlineStr">
        <is>
          <t>Injury and KPI definitions</t>
        </is>
      </c>
      <c r="B14" s="31" t="n"/>
      <c r="C14" s="57" t="inlineStr">
        <is>
          <t>Guide thresholds and 100,000 multipliers are not universal OSHA/ADOSH/client metrics. Apply the proper reporting framework, retain other serious-injury criteria and never delay urgent notifications, treatment or investigation based on classification.</t>
        </is>
      </c>
      <c r="D14" s="30" t="n"/>
      <c r="E14" s="30" t="n"/>
      <c r="F14" s="30" t="n"/>
      <c r="G14" s="30" t="n"/>
      <c r="H14" s="31" t="n"/>
    </row>
    <row r="15" ht="51" customHeight="1">
      <c r="A15" s="35" t="inlineStr">
        <is>
          <t>Drafting inconsistencies</t>
        </is>
      </c>
      <c r="B15" s="31" t="n"/>
      <c r="C15" s="57" t="inlineStr">
        <is>
          <t>Chapter 23 duplicates Level Two; Chapter 17 Safety Padlock text duplicates another definition; former chain 10% link-wear sentence is absent from current 21-2. Resolve through competent/authority/manufacturer clarification. These are not permission to remove controls.</t>
        </is>
      </c>
      <c r="D15" s="30" t="n"/>
      <c r="E15" s="30" t="n"/>
      <c r="F15" s="30" t="n"/>
      <c r="G15" s="30" t="n"/>
      <c r="H15" s="31" t="n"/>
    </row>
    <row r="16" ht="51" customHeight="1">
      <c r="A16" s="35" t="inlineStr">
        <is>
          <t>Legal basis</t>
        </is>
      </c>
      <c r="B16" s="31" t="n"/>
      <c r="C16" s="57" t="inlineStr">
        <is>
          <t>Decree 19/2025 applies across Dubai including special/free zones; the competent entity remains relevant. Resolution 112/2026 approved the Guide. October filename/listing is not proof of commencement. Original Arabic legislation prevails. Not legal advice or authority approval.</t>
        </is>
      </c>
      <c r="D16" s="30" t="n"/>
      <c r="E16" s="30" t="n"/>
      <c r="F16" s="30" t="n"/>
      <c r="G16" s="30" t="n"/>
      <c r="H16" s="31" t="n"/>
    </row>
    <row r="17" ht="51" customHeight="1">
      <c r="A17" s="35" t="inlineStr">
        <is>
          <t>Evidence suggestions</t>
        </is>
      </c>
      <c r="B17" s="31" t="n"/>
      <c r="C17" s="57" t="inlineStr">
        <is>
          <t>Row acceptance actions derive from the cited manual. Proposed documentary evidence, assignment workflow, dashboard controls, management holds pending uncertain conditions and response planning are implementation suggestions unless the manual expressly states them.</t>
        </is>
      </c>
      <c r="D17" s="30" t="n"/>
      <c r="E17" s="30" t="n"/>
      <c r="F17" s="30" t="n"/>
      <c r="G17" s="30" t="n"/>
      <c r="H17" s="31" t="n"/>
    </row>
    <row r="18"/>
    <row r="19"/>
    <row r="20" ht="28" customHeight="1">
      <c r="A20" s="29" t="inlineStr">
        <is>
          <t>SOURCE REGISTER | checked 04-Nov-2026</t>
        </is>
      </c>
      <c r="B20" s="30" t="n"/>
      <c r="C20" s="30" t="n"/>
      <c r="D20" s="30" t="n"/>
      <c r="E20" s="30" t="n"/>
      <c r="F20" s="30" t="n"/>
      <c r="G20" s="30" t="n"/>
      <c r="H20" s="31" t="n"/>
    </row>
    <row r="21" ht="58" customHeight="1">
      <c r="A21" s="33" t="inlineStr">
        <is>
          <t>S1</t>
        </is>
      </c>
      <c r="B21" s="48" t="inlineStr">
        <is>
          <t>Current official 2026 Safety Guide</t>
        </is>
      </c>
      <c r="C21" s="30" t="n"/>
      <c r="D21" s="31" t="n"/>
      <c r="E21" s="57" t="inlineStr">
        <is>
          <t>Primary row references use printed/PDF page numbers of the user’s 210-page attachment. Official text has no identified substantive difference.</t>
        </is>
      </c>
      <c r="F21" s="30" t="n"/>
      <c r="G21" s="30" t="n"/>
      <c r="H21" s="31" t="n"/>
    </row>
    <row r="22" ht="58" customHeight="1">
      <c r="A22" s="33" t="inlineStr">
        <is>
          <t>S2</t>
        </is>
      </c>
      <c r="B22" s="48" t="inlineStr">
        <is>
          <t>Former DM Code, official 2023 upload</t>
        </is>
      </c>
      <c r="C22" s="30" t="n"/>
      <c r="D22" s="31" t="n"/>
      <c r="E22" s="57" t="inlineStr">
        <is>
          <t>Original URL redirects; retained 291-page archive used for comparison. See former 2.15(5,9) p.23.</t>
        </is>
      </c>
      <c r="F22" s="30" t="n"/>
      <c r="G22" s="30" t="n"/>
      <c r="H22" s="31" t="n"/>
    </row>
    <row r="23" ht="58" customHeight="1">
      <c r="A23" s="33" t="inlineStr">
        <is>
          <t>S3</t>
        </is>
      </c>
      <c r="B23" s="48" t="inlineStr">
        <is>
          <t>Dubai Decree 19/2025</t>
        </is>
      </c>
      <c r="C23" s="30" t="n"/>
      <c r="D23" s="31" t="n"/>
      <c r="E23" s="57" t="inlineStr">
        <is>
          <t>Scope, binding force and coordinated competent-entity enforcement; Arabic original prevails.</t>
        </is>
      </c>
      <c r="F23" s="30" t="n"/>
      <c r="G23" s="30" t="n"/>
      <c r="H23" s="31" t="n"/>
    </row>
    <row r="24" ht="58" customHeight="1">
      <c r="A24" s="33" t="inlineStr">
        <is>
          <t>S4</t>
        </is>
      </c>
      <c r="B24" s="48" t="inlineStr">
        <is>
          <t>Administrative Resolution 112/2026</t>
        </is>
      </c>
      <c r="C24" s="30" t="n"/>
      <c r="D24" s="31" t="n"/>
      <c r="E24" s="57" t="inlineStr">
        <is>
          <t>Official approval record: issued 11-Jun-2026, In Force, Gazette 781.</t>
        </is>
      </c>
      <c r="F24" s="30" t="n"/>
      <c r="G24" s="30" t="n"/>
      <c r="H24" s="31" t="n"/>
    </row>
    <row r="25" ht="58" customHeight="1">
      <c r="A25" s="33" t="inlineStr">
        <is>
          <t>S5</t>
        </is>
      </c>
      <c r="B25" s="48" t="inlineStr">
        <is>
          <t>Site Safety UAE</t>
        </is>
      </c>
      <c r="C25" s="30" t="n"/>
      <c r="D25" s="31" t="n"/>
      <c r="E25" s="57" t="inlineStr">
        <is>
          <t>Publisher of this independent working checklist; not an authority approval or certification.</t>
        </is>
      </c>
      <c r="F25" s="30" t="n"/>
      <c r="G25" s="30" t="n"/>
      <c r="H25" s="31" t="n"/>
    </row>
    <row r="26"/>
    <row r="27" ht="30" customHeight="1">
      <c r="A27" s="35" t="inlineStr">
        <is>
          <t>Document reference: SSUAE-DM26-SM-CHK-01 | Draft Rev 00 | Prepared 04-Nov-2026 | Source builder retained locally.</t>
        </is>
      </c>
      <c r="B27" s="30" t="n"/>
      <c r="C27" s="30" t="n"/>
      <c r="D27" s="30" t="n"/>
      <c r="E27" s="30" t="n"/>
      <c r="F27" s="30" t="n"/>
      <c r="G27" s="30" t="n"/>
      <c r="H27" s="31" t="n"/>
    </row>
  </sheetData>
  <mergeCells count="43">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B11"/>
    <mergeCell ref="C11:H11"/>
    <mergeCell ref="A12:B12"/>
    <mergeCell ref="C12:H12"/>
    <mergeCell ref="A13:B13"/>
    <mergeCell ref="C13:H13"/>
    <mergeCell ref="A14:B14"/>
    <mergeCell ref="C14:H14"/>
    <mergeCell ref="A15:B15"/>
    <mergeCell ref="C15:H15"/>
    <mergeCell ref="A16:B16"/>
    <mergeCell ref="C16:H16"/>
    <mergeCell ref="A17:B17"/>
    <mergeCell ref="C17:H17"/>
    <mergeCell ref="A20:H20"/>
    <mergeCell ref="B21:D21"/>
    <mergeCell ref="E21:H21"/>
    <mergeCell ref="B22:D22"/>
    <mergeCell ref="E22:H22"/>
    <mergeCell ref="B23:D23"/>
    <mergeCell ref="E23:H23"/>
    <mergeCell ref="B24:D24"/>
    <mergeCell ref="E24:H24"/>
    <mergeCell ref="B25:D25"/>
    <mergeCell ref="E25:H25"/>
    <mergeCell ref="A27:H27"/>
    <mergeCell ref="B1:H1"/>
  </mergeCells>
  <hyperlinks>
    <hyperlink xmlns:r="http://schemas.openxmlformats.org/officeDocument/2006/relationships" ref="B21" r:id="rId1"/>
    <hyperlink xmlns:r="http://schemas.openxmlformats.org/officeDocument/2006/relationships" ref="B22" r:id="rId2"/>
    <hyperlink xmlns:r="http://schemas.openxmlformats.org/officeDocument/2006/relationships" ref="B23" r:id="rId3"/>
    <hyperlink xmlns:r="http://schemas.openxmlformats.org/officeDocument/2006/relationships" ref="B24" r:id="rId4"/>
    <hyperlink xmlns:r="http://schemas.openxmlformats.org/officeDocument/2006/relationships" ref="B25" r:id="rId5"/>
  </hyperlinks>
  <pageMargins left="0.75" right="0.75" top="1" bottom="1" header="0.5" footer="0.5"/>
  <pageSetup orientation="landscape" paperSize="8" fitToHeight="0" fitToWidth="1"/>
  <headerFooter scaleWithDoc="0" alignWithMargins="0">
    <oddHeader>&amp;C&amp;G</oddHeader>
    <oddFooter>&amp;L&amp;8 &amp;K0F1B3Dwww.sitesafetyuae.com | Site Safety UAE | Draft site-manager checklist&amp;R&amp;8 &amp;K3933A8Page &amp;P of &amp;N</oddFooter>
    <evenHeader>&amp;C&amp;G</evenHeader>
    <evenFooter/>
    <firstHeader>&amp;C&amp;G</firstHeader>
    <firstFooter/>
  </headerFooter>
  <rowBreaks count="2" manualBreakCount="2">
    <brk id="12" min="0" max="16383" man="1"/>
    <brk id="20" min="0" max="16383" man="1"/>
  </rowBreaks>
  <drawing xmlns:r="http://schemas.openxmlformats.org/officeDocument/2006/relationships" r:id="rId6"/>
  <legacyDrawingHF xmlns:r="http://schemas.openxmlformats.org/officeDocument/2006/relationships" r:id="rIdSiteSafetyHeader"/>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Site Safety UAE</dc:creator>
  <dc:title xmlns:dc="http://purl.org/dc/elements/1.1/">Site Manager Immediate Actions — Dubai2026 Guide</dc:title>
  <dc:subject xmlns:dc="http://purl.org/dc/elements/1.1/">Draft operational review, not a full compliance certificate</dc:subject>
  <dcterms:created xmlns:dcterms="http://purl.org/dc/terms/" xmlns:xsi="http://www.w3.org/2001/XMLSchema-instance" xsi:type="dcterms:W3CDTF">2026-11-04T05:44:54Z</dcterms:created>
  <dcterms:modified xmlns:dcterms="http://purl.org/dc/terms/" xmlns:xsi="http://www.w3.org/2001/XMLSchema-instance" xsi:type="dcterms:W3CDTF">2026-11-04T05:44:54Z</dcterms:modified>
</cp:coreProperties>
</file>